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3.xml" ContentType="application/vnd.openxmlformats-officedocument.themeOverride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4.xml" ContentType="application/vnd.openxmlformats-officedocument.themeOverride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5.xml" ContentType="application/vnd.openxmlformats-officedocument.themeOverride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6.xml" ContentType="application/vnd.openxmlformats-officedocument.themeOverride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7.xml" ContentType="application/vnd.openxmlformats-officedocument.themeOverride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8.xml" ContentType="application/vnd.openxmlformats-officedocument.themeOverride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9.xml" ContentType="application/vnd.openxmlformats-officedocument.themeOverrid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30.xml" ContentType="application/vnd.openxmlformats-officedocument.themeOverride+xml"/>
  <Override PartName="/xl/drawings/drawing33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31.xml" ContentType="application/vnd.openxmlformats-officedocument.themeOverride+xml"/>
  <Override PartName="/xl/drawings/drawing34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2.xml" ContentType="application/vnd.openxmlformats-officedocument.themeOverride+xml"/>
  <Override PartName="/xl/drawings/drawing35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_FI_Gemensam\InternaSamarbeten\Bolanekartlaggning_2024_Konfidentiellt\4. Bolånerapport\7. Rapport\2. Sammanställda utkast\För publicering\"/>
    </mc:Choice>
  </mc:AlternateContent>
  <xr:revisionPtr revIDLastSave="0" documentId="13_ncr:1_{AFECF214-06C9-4DE2-9D96-CC09B9D4760E}" xr6:coauthVersionLast="47" xr6:coauthVersionMax="47" xr10:uidLastSave="{00000000-0000-0000-0000-000000000000}"/>
  <bookViews>
    <workbookView xWindow="-108" yWindow="-108" windowWidth="23256" windowHeight="12456" tabRatio="884" firstSheet="7" activeTab="33" xr2:uid="{00000000-000D-0000-FFFF-FFFF00000000}"/>
  </bookViews>
  <sheets>
    <sheet name="1." sheetId="70" r:id="rId1"/>
    <sheet name="2. " sheetId="75" r:id="rId2"/>
    <sheet name="3. " sheetId="76" r:id="rId3"/>
    <sheet name="4. " sheetId="77" r:id="rId4"/>
    <sheet name="5." sheetId="24" r:id="rId5"/>
    <sheet name="6." sheetId="25" r:id="rId6"/>
    <sheet name="7." sheetId="36" r:id="rId7"/>
    <sheet name="8." sheetId="34" r:id="rId8"/>
    <sheet name="9." sheetId="39" r:id="rId9"/>
    <sheet name="10." sheetId="42" r:id="rId10"/>
    <sheet name="11." sheetId="44" r:id="rId11"/>
    <sheet name="12." sheetId="78" r:id="rId12"/>
    <sheet name="13." sheetId="79" r:id="rId13"/>
    <sheet name="F1." sheetId="84" r:id="rId14"/>
    <sheet name="F2." sheetId="85" r:id="rId15"/>
    <sheet name="F3." sheetId="83" r:id="rId16"/>
    <sheet name="14." sheetId="86" r:id="rId17"/>
    <sheet name="15." sheetId="46" r:id="rId18"/>
    <sheet name="16." sheetId="48" r:id="rId19"/>
    <sheet name="17." sheetId="72" r:id="rId20"/>
    <sheet name="F4." sheetId="49" r:id="rId21"/>
    <sheet name="F5." sheetId="64" r:id="rId22"/>
    <sheet name="18." sheetId="68" r:id="rId23"/>
    <sheet name="19." sheetId="55" r:id="rId24"/>
    <sheet name="20." sheetId="61" r:id="rId25"/>
    <sheet name="21." sheetId="67" r:id="rId26"/>
    <sheet name="22." sheetId="26" r:id="rId27"/>
    <sheet name="23." sheetId="27" r:id="rId28"/>
    <sheet name="24." sheetId="28" r:id="rId29"/>
    <sheet name="B1." sheetId="87" r:id="rId30"/>
    <sheet name="B2." sheetId="62" r:id="rId31"/>
    <sheet name="B3." sheetId="40" r:id="rId32"/>
    <sheet name="B4." sheetId="47" r:id="rId33"/>
    <sheet name="B5." sheetId="54" r:id="rId34"/>
  </sheets>
  <externalReferences>
    <externalReference r:id="rId35"/>
    <externalReference r:id="rId36"/>
  </externalReferences>
  <definedNames>
    <definedName name="_AMO_SingleObject__ROM_F0.SEC2.Means_1.SEC1.SEC3.HDR.group_BOKA_B__Objektslå" hidden="1">#REF!</definedName>
    <definedName name="_AMO_SingleObject__ROM_F0.SEC2.Means_1.SEC1.Summary.BDY.group_BOKA_B__Objektslå_Summary_statistics" hidden="1">#REF!</definedName>
    <definedName name="_AMO_SingleObject__ROM_F0.SEC2.Tabulate_1.SEC1.BDY.Cross_tabular_summary_report_Table_1" hidden="1">#REF!</definedName>
    <definedName name="_AMO_SingleObject__ROM_F0.SEC2.Tabulate_1.SEC1.FTR.Cross_tabular_summary_report_Table_1" hidden="1">#REF!</definedName>
    <definedName name="_AMO_SingleObject__ROM_F0.SEC2.Tabulate_1.SEC1.HDR.TXT1" hidden="1" xml:space="preserve">                                                                                                                            '[1]result.srx (46)'!$A$1:$G$1</definedName>
    <definedName name="_AMO_SingleObject__ROM_F0.SEC2.Tabulate_1.SEC2.BDY.Cross_tabular_summary_report_Table_1" hidden="1">#REF!</definedName>
    <definedName name="_AMO_SingleObject__ROM_F0.SEC2.Tabulate_1.SEC2.FTR.Cross_tabular_summary_report_Table_1" hidden="1">#REF!</definedName>
    <definedName name="_AMO_SingleObject__ROM_F0.SEC2.Tabulate_1.SEC2.HDR.Cross_tabular_summary_report_Table_1" hidden="1">#REF!</definedName>
    <definedName name="_AMO_SingleObject__ROM_F0.SEC2.Tabulate_1.SEC3.BDY.Cross_tabular_summary_report_Table_1" hidden="1">#REF!</definedName>
    <definedName name="_AMO_SingleObject__ROM_F0.SEC2.Tabulate_1.SEC3.FTR.Cross_tabular_summary_report_Table_1" hidden="1">#REF!</definedName>
    <definedName name="_AMO_SingleObject__ROM_F0.SEC2.Tabulate_1.SEC3.FTR.TXT1" hidden="1">#REF!</definedName>
    <definedName name="_AMO_SingleObject__ROM_F0.SEC2.Tabulate_1.SEC3.HDR.Cross_tabular_summary_report_Table_1" hidden="1">#REF!</definedName>
    <definedName name="_AMO_SingleObject__ROM_F0.SEC2.Tabulate_1.SEC4.BDY.Cross_tabular_summary_report_Table_1" hidden="1">#REF!</definedName>
    <definedName name="_AMO_SingleObject__ROM_F0.SEC2.Tabulate_1.SEC4.FTR.TXT1" hidden="1">#REF!</definedName>
    <definedName name="_AMO_SingleObject__ROM_F0.SEC2.Tabulate_1.SEC4.HDR.Cross_tabular_summary_report_Table_1" hidden="1">#REF!</definedName>
    <definedName name="_AMO_SingleObject_219532590_ROM_F0.SEC2.Tabulate_1.SEC1.BDY.Cross_tabular_summary_report_Table_1" hidden="1">#REF!</definedName>
    <definedName name="_AMO_SingleObject_219532590_ROM_F0.SEC2.Tabulate_1.SEC1.FTR.Cross_tabular_summary_report_Table_1" hidden="1">#REF!</definedName>
    <definedName name="_AMO_SingleObject_219532590_ROM_F0.SEC2.Tabulate_1.SEC1.HDR.TXT1" hidden="1">#REF!</definedName>
    <definedName name="_AMO_SingleObject_219532590_ROM_F0.SEC2.Tabulate_1.SEC2.BDY.Cross_tabular_summary_report_Table_1" hidden="1">#REF!</definedName>
    <definedName name="_AMO_SingleObject_219532590_ROM_F0.SEC2.Tabulate_1.SEC2.FTR.TXT1" hidden="1">#REF!</definedName>
    <definedName name="_AMO_SingleObject_219532590_ROM_F0.SEC2.Tabulate_1.SEC2.HDR.Cross_tabular_summary_report_Table_1" hidden="1">#REF!</definedName>
    <definedName name="_Ref158801546" localSheetId="1">'2. '!$B$3</definedName>
    <definedName name="_Ref158801559" localSheetId="2">'3. '!$B$3</definedName>
    <definedName name="_Ref158801559" localSheetId="3">'4. '!$B$3</definedName>
    <definedName name="TRNR_00a6f3310789477396264c5172b3b1ac_241_1" hidden="1">'[2]K20.'!#REF!</definedName>
    <definedName name="TRNR_00b23836485b48e5a0a4f7dfe12b6c65_117_1" hidden="1">#REF!</definedName>
    <definedName name="TRNR_011490b6240b4fb4b8a236938f7a6d18_241_1" hidden="1">'[2]K20.'!#REF!</definedName>
    <definedName name="TRNR_0171644d17b14ee18de30decad05ab86_241_1" hidden="1">'[2]K20.'!#REF!</definedName>
    <definedName name="TRNR_01d0c57482514c679c9186aaa70c6373_241_1" hidden="1">'[2]K20.'!#REF!</definedName>
    <definedName name="TRNR_03a3c666c143443390c4ea87888d881e_241_1" hidden="1">'[2]K20.'!#REF!</definedName>
    <definedName name="TRNR_067619e4d89442ed86f475bed937df52_241_1" hidden="1">'[2]K20.'!#REF!</definedName>
    <definedName name="TRNR_069e25a3a4b448c09c80523782079c15_101_1" hidden="1">#REF!</definedName>
    <definedName name="TRNR_0734bedf82c04ac3bb53f25aa3583119_241_1" hidden="1">'[2]K20.'!#REF!</definedName>
    <definedName name="TRNR_07779ea2fb8f4047ac0eed447da32b95_241_1" hidden="1">'[2]K20.'!#REF!</definedName>
    <definedName name="TRNR_08392974458d4aaa9ffacd49b4de1781_241_1" hidden="1">'[2]K20.'!#REF!</definedName>
    <definedName name="TRNR_0a914f16b35849b09080ec3be86c395e_241_1" hidden="1">'[2]K20.'!#REF!</definedName>
    <definedName name="TRNR_0ae71384201845fe949530fb38b349ce_241_1" hidden="1">'[2]K20.'!#REF!</definedName>
    <definedName name="TRNR_0af17f69f31041bf9248086fb0bd3352_241_1" hidden="1">'[2]K20.'!#REF!</definedName>
    <definedName name="TRNR_0afa10ffe7fd4e0eac7c4cd5a1da0afb_241_1" hidden="1">'[2]K20.'!#REF!</definedName>
    <definedName name="TRNR_0b28045b0a8f4063b653f5bb53020f99_241_1" hidden="1">'[2]K20.'!#REF!</definedName>
    <definedName name="TRNR_0be7680f420e44f1ae3a44616a1f6a35_241_1" hidden="1">'[2]K20.'!#REF!</definedName>
    <definedName name="TRNR_0c3af8b4f98e49708a31cc46fb3b161c_241_1" hidden="1">'[2]K20.'!#REF!</definedName>
    <definedName name="TRNR_0ccc3c1af07742c68df1e9e633c94229_241_1" hidden="1">'[2]K20.'!#REF!</definedName>
    <definedName name="TRNR_0cdcc4ac3304483f9116a16a9b1c5d5b_241_1" hidden="1">'[2]K20.'!#REF!</definedName>
    <definedName name="TRNR_0d7f898b1018406da430ef2155956f57_253_1" hidden="1">'[2]K20.x'!#REF!</definedName>
    <definedName name="TRNR_0d832997553c4a0fb30c5ec7229d506d_241_1" hidden="1">'[2]K20.'!#REF!</definedName>
    <definedName name="TRNR_0e92a4ba76e14392b2011825fa0e3342_241_1" hidden="1">'[2]K20.'!#REF!</definedName>
    <definedName name="TRNR_0ed61c6562df49ba8442ee32e292c907_241_1" hidden="1">'[2]K20.'!#REF!</definedName>
    <definedName name="TRNR_0efb84e385a34d6b885e640f8fda91d1_241_1" hidden="1">'[2]K20.'!#REF!</definedName>
    <definedName name="TRNR_0eff36fb189c41be965edb4d99b108b7_241_1" hidden="1">'[2]K20.'!#REF!</definedName>
    <definedName name="TRNR_0f88672004c741cf960921a31e211789_241_1" hidden="1">'[2]K20.'!#REF!</definedName>
    <definedName name="TRNR_104bc56dbc4748f98ec2a88faac27cea_241_1" hidden="1">'[2]K20.'!#REF!</definedName>
    <definedName name="TRNR_113f86c2efbf44d3a46761972acc1550_241_1" hidden="1">'[2]K20.'!#REF!</definedName>
    <definedName name="TRNR_116b6381c58d42c392c690219487d683_241_1" hidden="1">'[2]K20.'!#REF!</definedName>
    <definedName name="TRNR_13300641668742b499865eebffa0579c_241_1" hidden="1">'[2]K20.'!#REF!</definedName>
    <definedName name="TRNR_143588c1fbb84fb197aa39d0ce16ded6_241_1" hidden="1">'[2]K20.'!#REF!</definedName>
    <definedName name="TRNR_1458b1c3a27e4c43b60e12e2fbc66fd5_241_1" hidden="1">'[2]K20.'!#REF!</definedName>
    <definedName name="TRNR_1603e0073b7d4b8ea741f5480dc5d1ed_241_1" hidden="1">'[2]K20.'!#REF!</definedName>
    <definedName name="TRNR_16729632eb0b499a942e46131a4d6c84_241_1" hidden="1">'[2]K20.'!#REF!</definedName>
    <definedName name="TRNR_17d1ea3ed4bd4c12b8e3da641d219c94_241_1" hidden="1">'[2]K20.'!#REF!</definedName>
    <definedName name="TRNR_17eb7f2cf59c4f48a68bebee860b28c4_241_1" hidden="1">'[2]K20.'!#REF!</definedName>
    <definedName name="TRNR_1a7fb99276fd4919848e3a1c87d60978_241_1" hidden="1">'[2]K20.'!#REF!</definedName>
    <definedName name="TRNR_1a8fe6511c76410bad370c88a99ab0e9_241_1" hidden="1">'[2]K20.'!#REF!</definedName>
    <definedName name="TRNR_1bab3c5909eb4b618cf09924e7105a0a_241_1" hidden="1">'[2]K20.'!#REF!</definedName>
    <definedName name="TRNR_1c20fb1e9c85430f8483b650c62fdded_241_1" hidden="1">'[2]K20.'!#REF!</definedName>
    <definedName name="TRNR_1caa5b8e8bfa430ab4c98280f40e1a50_241_1" hidden="1">'[2]K20.'!#REF!</definedName>
    <definedName name="TRNR_1d3c91c7bc8243b1a855b8f7790bfca8_241_1" hidden="1">'[2]K20.'!#REF!</definedName>
    <definedName name="TRNR_1d5c652026994c02a8eaa7d3f9d88c82_241_1" hidden="1">'[2]K20.'!#REF!</definedName>
    <definedName name="TRNR_1e48c9dd2884478dacea89363a6a0741_241_1" hidden="1">'[2]K20.'!#REF!</definedName>
    <definedName name="TRNR_1e93ee84a7d6422a870a002127dfcb9b_241_1" hidden="1">'[2]K20.'!#REF!</definedName>
    <definedName name="TRNR_20a3ce3e2a09496b873758077662cdf3_241_1" hidden="1">'[2]K20.'!#REF!</definedName>
    <definedName name="TRNR_215a875a296d4315b510753a53003ae3_241_1" hidden="1">'[2]K20.'!#REF!</definedName>
    <definedName name="TRNR_218c0e64180e43c38f1cc7232bcdfafe_241_1" hidden="1">'[2]K20.'!#REF!</definedName>
    <definedName name="TRNR_220bb60a466242da96a765a7bea4ea50_241_1" hidden="1">'[2]K20.'!#REF!</definedName>
    <definedName name="TRNR_22a5a4a917784aad8b116f48e24dd9bd_241_1" hidden="1">'[2]K20.'!#REF!</definedName>
    <definedName name="TRNR_238751703e02476ab36cf20da39e0635_241_1" hidden="1">'[2]K20.'!#REF!</definedName>
    <definedName name="TRNR_23af42a2cb404a22a66733721d27625c_241_1" hidden="1">'[2]K20.'!#REF!</definedName>
    <definedName name="TRNR_2436132b0f6e494db273902267f413c3_241_1" hidden="1">'[2]K20.'!#REF!</definedName>
    <definedName name="TRNR_24e755f0752c48c4a06e2d6072350dbe_241_1" hidden="1">'[2]K20.'!#REF!</definedName>
    <definedName name="TRNR_27a7e3c40ac543b58f5a0ee2bad37cc0_241_1" hidden="1">'[2]K20.'!#REF!</definedName>
    <definedName name="TRNR_28b044338de1422fad1de428556e1eea_241_1" hidden="1">'[2]K20.'!#REF!</definedName>
    <definedName name="TRNR_28fdbe2eda624f908aa5d630a2e33374_241_1" hidden="1">'[2]K20.'!#REF!</definedName>
    <definedName name="TRNR_2917202e1e834ff3aa17ce5fa6472e42_241_1" hidden="1">'[2]K20.'!#REF!</definedName>
    <definedName name="TRNR_2a58b5597bb2435ca1a4d0c03f984fc8_241_1" hidden="1">'[2]K20.'!#REF!</definedName>
    <definedName name="TRNR_2a9a3f7321dd42a5bde45bb7e540360e_241_1" hidden="1">'[2]K20.'!#REF!</definedName>
    <definedName name="TRNR_2afe5b9dd28348db915fdc20cb5e7e9d_241_1" hidden="1">'[2]K20.'!#REF!</definedName>
    <definedName name="TRNR_2c030b8e354441d5b2a31f6dc872b6f1_241_1" hidden="1">'[2]K20.'!#REF!</definedName>
    <definedName name="TRNR_2c932bbfea0745248aba1f5ad5e4c4f1_241_1" hidden="1">'[2]K20.'!#REF!</definedName>
    <definedName name="TRNR_2d708812114b453780f9b2b57e6ab524_241_1" hidden="1">'[2]K20.'!#REF!</definedName>
    <definedName name="TRNR_2e0e2a38d3064bf19e3622ddcfd47d28_241_1" hidden="1">'[2]K20.'!#REF!</definedName>
    <definedName name="TRNR_2e5e01f708b04d41abdf03690a4bb71c_241_1" hidden="1">'[2]K20.'!#REF!</definedName>
    <definedName name="TRNR_2f3ad24503f84af3a6575eb6017bbecb_241_1" hidden="1">'[2]K20.'!#REF!</definedName>
    <definedName name="TRNR_2f9c62c07bbc442ba7e1fa911928ddb4_241_1" hidden="1">'[2]K20.'!#REF!</definedName>
    <definedName name="TRNR_302a56d7ed0e4280a1208948f78b7adc_241_1" hidden="1">'[2]K20.'!#REF!</definedName>
    <definedName name="TRNR_311d1fc7d8584ea385806b96ddc0ba7f_241_1" hidden="1">'[2]K20.'!#REF!</definedName>
    <definedName name="TRNR_31aa030c658342edaab370bd938f393e_241_1" hidden="1">'[2]K20.'!#REF!</definedName>
    <definedName name="TRNR_327d3b3f8c6f4a99981113686fcdb53d_241_1" hidden="1">'[2]K20.'!#REF!</definedName>
    <definedName name="TRNR_32a3f6c22d154140b76339fcb209b3af_241_1" hidden="1">'[2]K20.'!#REF!</definedName>
    <definedName name="TRNR_33874f97264f4318a2244eee4999db45_241_1" hidden="1">'[2]K20.'!#REF!</definedName>
    <definedName name="TRNR_34210735e0c24f61b460b64917fff849_241_1" hidden="1">'[2]K20.'!#REF!</definedName>
    <definedName name="TRNR_342a9c0d8c164d95bba674dfe237ceee_241_1" hidden="1">'[2]K20.'!#REF!</definedName>
    <definedName name="TRNR_34d20843d94641be967974d53cc80b14_241_1" hidden="1">'[2]K20.'!#REF!</definedName>
    <definedName name="TRNR_34d422c1a34a47479ce1b188a32f2cc2_241_1" hidden="1">'[2]K20.'!#REF!</definedName>
    <definedName name="TRNR_35046ba3a07b415fb455edf28795733b_241_1" hidden="1">'[2]K20.'!#REF!</definedName>
    <definedName name="TRNR_35c7138d3bbe4aa98063a7c3b73c8727_241_1" hidden="1">'[2]K20.'!#REF!</definedName>
    <definedName name="TRNR_35df71e44e4c4f6b92931fa6aedbcbd4_241_1" hidden="1">'[2]K20.'!#REF!</definedName>
    <definedName name="TRNR_368881c263344398ac6985add2da48ba_241_1" hidden="1">'[2]K20.'!#REF!</definedName>
    <definedName name="TRNR_369c9733d52a4f8583d964d52d41c034_101_1" hidden="1">'[2]B14.'!#REF!</definedName>
    <definedName name="TRNR_36a35a654c154f148ecd14b580f80505_241_1" hidden="1">'[2]K20.'!#REF!</definedName>
    <definedName name="TRNR_387050d3e8e44fcc9ca1d6ad2f3a3694_241_1" hidden="1">'[2]K20.'!#REF!</definedName>
    <definedName name="TRNR_38aae2c1f9fc4efd879a3ed46457ffce_241_1" hidden="1">'[2]K20.'!#REF!</definedName>
    <definedName name="TRNR_3907866f9c7a4fdf8557462d3bb5019f_241_1" hidden="1">'[2]K20.'!#REF!</definedName>
    <definedName name="TRNR_3920d952fce04b6094caa0ace47fedb2_241_1" hidden="1">'[2]K20.'!#REF!</definedName>
    <definedName name="TRNR_3a52aee423654883adef2ef59e05f299_241_1" hidden="1">'[2]K20.'!#REF!</definedName>
    <definedName name="TRNR_3a95336fec204c6dbf250b0e57b906c7_241_1" hidden="1">'[2]K20.'!#REF!</definedName>
    <definedName name="TRNR_3ac32b6ce1e844f585260cbe12e39396_241_1" hidden="1">'[2]K20.'!#REF!</definedName>
    <definedName name="TRNR_3b0073d13dc447b0ac7b8bb2b68ae86f_241_1" hidden="1">'[2]K20.'!#REF!</definedName>
    <definedName name="TRNR_3c8573e69d524a4f8a0dffc5544afb91_241_1" hidden="1">'[2]K20.'!#REF!</definedName>
    <definedName name="TRNR_3c9d9e57a1594448ba24c76eca9e0534_241_1" hidden="1">'[2]K20.'!#REF!</definedName>
    <definedName name="TRNR_3e613be89a48429b910eccbab9f3ea63_241_1" hidden="1">'[2]K20.'!#REF!</definedName>
    <definedName name="TRNR_3f308349499c41d6aa39236ee3c2fd81_241_1" hidden="1">'[2]K20.'!#REF!</definedName>
    <definedName name="TRNR_40bb4a2f38cc47fb9d8573bacab39d4b_101_1" hidden="1">#REF!</definedName>
    <definedName name="TRNR_42266f1317a24ac5b947e924ad1a5dd1_241_1" hidden="1">'[2]K20.'!#REF!</definedName>
    <definedName name="TRNR_42663e491d0048139174590538cf56ce_241_1" hidden="1">'[2]K20.'!#REF!</definedName>
    <definedName name="TRNR_42933511d38b43f98deee8dd62e08882_241_1" hidden="1">'[2]K20.'!#REF!</definedName>
    <definedName name="TRNR_42e36978a9844e58985754c0dd8e9ee3_241_1" hidden="1">'[2]K20.'!#REF!</definedName>
    <definedName name="TRNR_434f0292f3ff4f20b7fc5795f3cf9623_241_1" hidden="1">'[2]K20.'!#REF!</definedName>
    <definedName name="TRNR_43bec651735e4d798ee1729e2669ef84_241_1" hidden="1">'[2]K20.'!#REF!</definedName>
    <definedName name="TRNR_441963f91d4d482ca4059f999181ae33_241_1" hidden="1">'[2]K20.'!#REF!</definedName>
    <definedName name="TRNR_44a3538e08404749887ba7934848a972_113_1" hidden="1">#REF!</definedName>
    <definedName name="TRNR_45bdd5678ca44ceeaa49d3049fe45713_241_1" hidden="1">'[2]K20.'!#REF!</definedName>
    <definedName name="TRNR_4653401a8c474ca5b46ba616c22d96cd_241_1" hidden="1">'[2]K20.'!#REF!</definedName>
    <definedName name="TRNR_49b6831cc96248c4bac7730aeee51496_241_1" hidden="1">'[2]K20.'!#REF!</definedName>
    <definedName name="TRNR_4a3b88a2231646b9bab25508148732c1_241_1" hidden="1">'[2]K20.'!#REF!</definedName>
    <definedName name="TRNR_4abfb32432ef4a46a41b98b7ff97ee07_241_1" hidden="1">'[2]K20.'!#REF!</definedName>
    <definedName name="TRNR_4afe694605b24b67af7296ed7d24a59f_241_1" hidden="1">'[2]K20.'!#REF!</definedName>
    <definedName name="TRNR_4b7111aab09f49ec9cd43a9bf6d84c4f_241_1" hidden="1">'[2]K20.'!#REF!</definedName>
    <definedName name="TRNR_4b9aaf6fa205481bb9f0747600ce083f_241_1" hidden="1">'[2]K20.'!#REF!</definedName>
    <definedName name="TRNR_4baabc2a1ee74c6bb9556a580391b5fd_241_1" hidden="1">'[2]K20.'!#REF!</definedName>
    <definedName name="TRNR_4fe998f6ef854e0a9a2b06d5eedc4225_241_1" hidden="1">'[2]K20.'!#REF!</definedName>
    <definedName name="TRNR_50832519855642909ede24d37b3d3e79_241_1" hidden="1">'[2]K20.'!#REF!</definedName>
    <definedName name="TRNR_50a3ea5fee32466a8589d92307fc7ced_241_1" hidden="1">'[2]K20.'!#REF!</definedName>
    <definedName name="TRNR_5258cd596ba54de6ab88eaaaeeb42bf4_241_1" hidden="1">'[2]K20.'!#REF!</definedName>
    <definedName name="TRNR_528af0c750b24317a83c3375521f15a8_241_1" hidden="1">'[2]K20.'!#REF!</definedName>
    <definedName name="TRNR_52ac4ade01c24e109e58d15200fb043e_241_1" hidden="1">'[2]K20.'!#REF!</definedName>
    <definedName name="TRNR_52f7a72b2f584eec8de66c24fdb1e7c1_241_1" hidden="1">'[2]K20.'!#REF!</definedName>
    <definedName name="TRNR_538dc9edee7845cfa8093358c6984c95_241_1" hidden="1">'[2]K20.'!#REF!</definedName>
    <definedName name="TRNR_540f51319f6a427187f4facec7d80cb5_241_1" hidden="1">'[2]K19.'!#REF!</definedName>
    <definedName name="TRNR_548d7f0d89e1418f9625aabcfb7ab68f_241_1" hidden="1">'[2]K20.'!#REF!</definedName>
    <definedName name="TRNR_54b1fdaeb92641d78cf2d21689ae5483_241_1" hidden="1">'[2]K20.'!#REF!</definedName>
    <definedName name="TRNR_55fdfd23257a4c35a6eb460d6f792da6_241_1" hidden="1">'[2]K20.'!#REF!</definedName>
    <definedName name="TRNR_585b7d9da7f349adb550c1cee9e3b2d8_241_1" hidden="1">'[2]K20.'!#REF!</definedName>
    <definedName name="TRNR_58eac6dc7b3a46bfbc1b1bc6ed6e0f06_241_1" hidden="1">'[2]K19.'!#REF!</definedName>
    <definedName name="TRNR_59d20af15d214f50b902f81a74c6a52c_241_1" hidden="1">'[2]K20.'!#REF!</definedName>
    <definedName name="TRNR_5a2e20744d1c4d91b6f9b9e1d15c6327_241_1" hidden="1">'[2]K20.'!#REF!</definedName>
    <definedName name="TRNR_5a9a78ad2b7b484caf52af63713f621d_241_1" hidden="1">'[2]K20.'!#REF!</definedName>
    <definedName name="TRNR_5b563c19bbe64f958b670170ff68c984_241_1" hidden="1">'[2]K20.'!#REF!</definedName>
    <definedName name="TRNR_5c895a47c28c4420b0e0ae1c8c6e7341_241_1" hidden="1">'[2]K20.'!#REF!</definedName>
    <definedName name="TRNR_5ce4b33b477544dfb11f5680df312ae2_241_1" hidden="1">'[2]K20.'!#REF!</definedName>
    <definedName name="TRNR_5fc60730edc74d93a9859dd45d1bdce9_241_1" hidden="1">'[2]K20.'!#REF!</definedName>
    <definedName name="TRNR_5fdf87f2c4034f3eb07afe097c633583_241_1" hidden="1">'[2]K20.'!#REF!</definedName>
    <definedName name="TRNR_60caa5f7f6b34201a653398a2db1bf48_241_1" hidden="1">'[2]K20.'!#REF!</definedName>
    <definedName name="TRNR_61b178d49b1146b3be40a829cf914c69_241_1" hidden="1">'[2]K20.'!#REF!</definedName>
    <definedName name="TRNR_61dafcf56cde4f62a975f3cd2731d942_241_1" hidden="1">'[2]K20.'!#REF!</definedName>
    <definedName name="TRNR_61f06b151ef74da2940756e5502c7126_241_1" hidden="1">'[2]K20.'!#REF!</definedName>
    <definedName name="TRNR_626c914de4db40bf812917136e6a5966_241_1" hidden="1">'[2]K20.'!#REF!</definedName>
    <definedName name="TRNR_62a8632937d94b659d522504bea32d61_241_1" hidden="1">'[2]K20.'!#REF!</definedName>
    <definedName name="TRNR_62d150badf6d4033aec5051606155f90_241_1" hidden="1">'[2]K20.'!#REF!</definedName>
    <definedName name="TRNR_62e950e1a34a40879b4ceac25ead13bb_241_1" hidden="1">'[2]K20.'!#REF!</definedName>
    <definedName name="TRNR_638e25c3789b4045a3072360dcd2b35c_241_1" hidden="1">'[2]K20.'!#REF!</definedName>
    <definedName name="TRNR_640925d5c5e744d3a0f39245b2be0d78_241_1" hidden="1">'[2]K20.'!#REF!</definedName>
    <definedName name="TRNR_656b0942da434074b8a2e88297077822_241_1" hidden="1">'[2]K20.'!#REF!</definedName>
    <definedName name="TRNR_6650f64c2f9e4a7cb84f1ea874cd56e0_241_1" hidden="1">'[2]K20.'!#REF!</definedName>
    <definedName name="TRNR_66a6426ff49c41f280187963778f84ea_241_1" hidden="1">'[2]K20.'!#REF!</definedName>
    <definedName name="TRNR_66b0328ba1e74c66b442994a93807711_241_1" hidden="1">'[2]K20.'!#REF!</definedName>
    <definedName name="TRNR_66d304395e9040df889e08ab9c90e10e_241_1" hidden="1">'[2]K20.'!#REF!</definedName>
    <definedName name="TRNR_672df5f154384c679a5478d5ced48a30_241_1" hidden="1">'[2]K20.'!#REF!</definedName>
    <definedName name="TRNR_68022985dd3244228f26f60dfb548394_241_1" hidden="1">'[2]K20.'!#REF!</definedName>
    <definedName name="TRNR_6828ef7e1d1e44078a9c78fcaee216d2_241_1" hidden="1">'[2]K20.'!#REF!</definedName>
    <definedName name="TRNR_686df01501ae4723a73a7cc12f2f6c5a_241_1" hidden="1">'[2]K20.'!#REF!</definedName>
    <definedName name="TRNR_68915ae91e0244b8b0d88deb0663e7d0_454_1" hidden="1">#REF!</definedName>
    <definedName name="TRNR_69fc2d4daace46feb5c788d5080218dd_241_1" hidden="1">'[2]K20.'!#REF!</definedName>
    <definedName name="TRNR_6b80f836c4184671a2125c6f4f758d36_241_1" hidden="1">'[2]K20.'!#REF!</definedName>
    <definedName name="TRNR_6c12a4d1ed4545d49086769e8879640e_241_1" hidden="1">'[2]K20.'!#REF!</definedName>
    <definedName name="TRNR_6c227e128dc84e00b0d73b29b81f2e62_101_1" hidden="1">#REF!</definedName>
    <definedName name="TRNR_6ce149a64cd04efe94d462edad17909b_241_1" hidden="1">'[2]K20.'!#REF!</definedName>
    <definedName name="TRNR_6da6bd55538d4fcfa5fb43e3c25240bb_241_1" hidden="1">'[2]K20.'!#REF!</definedName>
    <definedName name="TRNR_6e5d2dd8cee844eab49cde096984028f_241_1" hidden="1">'[2]K20.'!#REF!</definedName>
    <definedName name="TRNR_6eecf930bf694409960e154db39ff8a2_241_1" hidden="1">'[2]K20.'!#REF!</definedName>
    <definedName name="TRNR_6f0f399a08ef43c791c6b16b1916af69_241_1" hidden="1">'[2]K20.'!#REF!</definedName>
    <definedName name="TRNR_70f46afa5f6c40a4bc9b666046ca9e83_241_1" hidden="1">'[2]K20.'!#REF!</definedName>
    <definedName name="TRNR_714b135d5d2949ed92ca018c40b4e6c0_241_1" hidden="1">'[2]K20.'!#REF!</definedName>
    <definedName name="TRNR_72ecdf516292460a833c1b821cb920e5_241_1" hidden="1">'[2]K20.'!#REF!</definedName>
    <definedName name="TRNR_74bf81bc20c74095b16da7d4f7b9a1fb_241_1" hidden="1">'[2]K20.'!#REF!</definedName>
    <definedName name="TRNR_74fe13013ebd4f3fbfed0d9659c4fd42_241_1" hidden="1">'[2]K20.'!#REF!</definedName>
    <definedName name="TRNR_768f52bcff604b64a732bfb25c39ef8f_241_1" hidden="1">'[2]K20.'!#REF!</definedName>
    <definedName name="TRNR_76b6a9af9cab41f69a2fa5d30ca62547_241_1" hidden="1">'[2]K20.'!#REF!</definedName>
    <definedName name="TRNR_782fb5924e13458886b1750af508fe2c_241_1" hidden="1">'[2]K20.'!#REF!</definedName>
    <definedName name="TRNR_78d6a068646e47608c24d3b174cc61b9_241_1" hidden="1">'[2]K20.'!#REF!</definedName>
    <definedName name="TRNR_7a854f5196cd4280ac8b2b6119449b30_241_1" hidden="1">'[2]K20.'!#REF!</definedName>
    <definedName name="TRNR_7b1153250bc1491f8fea8cb03c074842_101_1" hidden="1">#REF!</definedName>
    <definedName name="TRNR_7c99d83b942a4780bae25cab5ba75e42_241_1" hidden="1">'[2]K20.'!#REF!</definedName>
    <definedName name="TRNR_7cf26019a8d14cfda48cb2610472aa6a_241_1" hidden="1">'[2]K20.'!#REF!</definedName>
    <definedName name="TRNR_7d1b5964a2b84a5ea78e324fe0faf141_241_1" hidden="1">'[2]K20.'!#REF!</definedName>
    <definedName name="TRNR_7d2b1114db7349af82722ba6b364263d_241_1" hidden="1">'[2]K20.'!#REF!</definedName>
    <definedName name="TRNR_7d6cde8a7ac2459d8311731befc5634c_241_1" hidden="1">'[2]K20.'!#REF!</definedName>
    <definedName name="TRNR_801e394f67d04b0cafbbee5d8622e04a_241_1" hidden="1">'[2]K20.'!#REF!</definedName>
    <definedName name="TRNR_814e78295024400ebbca70cff88520b3_241_1" hidden="1">'[2]K20.'!#REF!</definedName>
    <definedName name="TRNR_815418c5db6243a2b0162e18594a56f3_241_1" hidden="1">'[2]K20.'!#REF!</definedName>
    <definedName name="TRNR_83a082a716ea4546bc74836c886a83a4_241_1" hidden="1">'[2]K20.'!#REF!</definedName>
    <definedName name="TRNR_83fa5fc3b518464287af783f83d2af3f_241_1" hidden="1">'[2]K20.'!#REF!</definedName>
    <definedName name="TRNR_8525d9efc1b4407792a8a0ce8844e71e_241_1" hidden="1">'[2]K20.'!#REF!</definedName>
    <definedName name="TRNR_852eaa1fbfcc4c55ae5a59a2a48ca2ce_241_1" hidden="1">'[2]K20.'!#REF!</definedName>
    <definedName name="TRNR_856f3093ca2344b98efa0965663a5fdf_241_1" hidden="1">'[2]K20.'!#REF!</definedName>
    <definedName name="TRNR_86fc56480afe4781800f057aed30eb95_241_1" hidden="1">'[2]K20.'!#REF!</definedName>
    <definedName name="TRNR_873d6b6efe0a47c2b9e5957f3f3de19b_241_1" hidden="1">'[2]K20.'!#REF!</definedName>
    <definedName name="TRNR_88b61770adc5429494a1128644c42c90_241_1" hidden="1">'[2]K20.'!#REF!</definedName>
    <definedName name="TRNR_88d0d0777b974dac8c2fe6a6f12b1c12_241_1" hidden="1">'[2]K20.'!#REF!</definedName>
    <definedName name="TRNR_8924faf3b6ab4218ad6d3664c9a67bf2_241_1" hidden="1">'[2]K20.'!#REF!</definedName>
    <definedName name="TRNR_8986ba4013d84e899f859a2f58301978_241_1" hidden="1">'[2]K20.'!#REF!</definedName>
    <definedName name="TRNR_8999f97fe2084a51826af64c3e3754c7_241_1" hidden="1">'[2]K20.'!#REF!</definedName>
    <definedName name="TRNR_8a8136211ed944f0b744c091f929b5de_241_1" hidden="1">'[2]K20.'!#REF!</definedName>
    <definedName name="TRNR_8b44065639c243b08b40812dd1fb7667_241_1" hidden="1">'[2]K20.'!#REF!</definedName>
    <definedName name="TRNR_8c58a46cba3049be907bba2f868c2fd0_241_1" hidden="1">'[2]K20.'!#REF!</definedName>
    <definedName name="TRNR_8dd0f948b2864677afc69fe902c6597c_241_1" hidden="1">'[2]K20.'!#REF!</definedName>
    <definedName name="TRNR_8f047fd3a91f4157aa1b7fb3a19bf738_241_1" hidden="1">'[2]K20.'!#REF!</definedName>
    <definedName name="TRNR_8f67ec7e34f14128ae696aed19f5c6dc_241_1" hidden="1">'[2]K20.'!#REF!</definedName>
    <definedName name="TRNR_900cd3998a094a6c86f53fc0bcec91ed_241_1" hidden="1">'[2]K20.'!#REF!</definedName>
    <definedName name="TRNR_905327fbb3944bc49a1554851f76c3ef_241_1" hidden="1">'[2]K20.'!#REF!</definedName>
    <definedName name="TRNR_905ab6e3a1dc4376bd29e719837692a8_241_1" hidden="1">'[2]K20.'!#REF!</definedName>
    <definedName name="TRNR_927346456fb8447eaf2cbe5820f42e82_11_1" hidden="1">'[2]K2.'!#REF!</definedName>
    <definedName name="TRNR_9326c4f5008e42f099dd2ef4be2ab8a5_241_1" hidden="1">'[2]K20.'!#REF!</definedName>
    <definedName name="TRNR_9375e57863314464b84422778e8a849d_241_1" hidden="1">'[2]K20.'!#REF!</definedName>
    <definedName name="TRNR_93ab8cd4340448a49f77dd3c26e936e5_241_1" hidden="1">'[2]K20.'!#REF!</definedName>
    <definedName name="TRNR_946f9d73f77d41189e73a84433ca2063_241_1" hidden="1">'[2]K20.'!#REF!</definedName>
    <definedName name="TRNR_97a60d5de62949f38065dc65cc2c4c17_101_1" hidden="1">#REF!</definedName>
    <definedName name="TRNR_98502d5d275e45ccbeaccac99b55d829_241_1" hidden="1">'[2]K20.'!#REF!</definedName>
    <definedName name="TRNR_98eab30d49ea4e2a874aa78ada4ce612_241_1" hidden="1">'[2]K20.'!#REF!</definedName>
    <definedName name="TRNR_997b0c7ac5604097acb65c6f5cac485d_241_1" hidden="1">'[2]K20.'!#REF!</definedName>
    <definedName name="TRNR_9a5149a5cbba43e88f40ca3470bf36d3_241_1" hidden="1">'[2]K20.'!#REF!</definedName>
    <definedName name="TRNR_9b14439774d24fdca524ef7bece55a6f_241_1" hidden="1">'[2]K20.'!#REF!</definedName>
    <definedName name="TRNR_9c8a95e0fc8e452a930e1b43fdaf1ce2_241_1" hidden="1">'[2]K20.'!#REF!</definedName>
    <definedName name="TRNR_9d52fa480fbb453395ba489fe9ba2d0d_241_1" hidden="1">'[2]K20.'!#REF!</definedName>
    <definedName name="TRNR_9f32f62bf86c4dd59e854c805f9c25c5_241_1" hidden="1">'[2]K20.'!#REF!</definedName>
    <definedName name="TRNR_a05262af394741d8b3e62b102820b631_241_1" hidden="1">'[2]K20.'!#REF!</definedName>
    <definedName name="TRNR_a10386a4381c442b977ba298ea4b2b72_241_1" hidden="1">'[2]K20.'!#REF!</definedName>
    <definedName name="TRNR_a3221c13c16a4400b109ee95aea64bb8_241_1" hidden="1">'[2]K20.'!#REF!</definedName>
    <definedName name="TRNR_a380b8da23f34f049923c3c403f330e2_241_1" hidden="1">'[2]K20.'!#REF!</definedName>
    <definedName name="TRNR_a42ef6e62a8b4f8882c598de0bcc6b5d_241_1" hidden="1">'[2]K20.'!#REF!</definedName>
    <definedName name="TRNR_a45ee423fa96424eb74d5dc2783ba682_454_1" hidden="1">#REF!</definedName>
    <definedName name="TRNR_a69cd54fdaff4144bf7281aeab1596a0_241_1" hidden="1">'[2]K20.'!#REF!</definedName>
    <definedName name="TRNR_a6a0aeb174744070b30e7b26570c07e3_241_1" hidden="1">'[2]K20.'!#REF!</definedName>
    <definedName name="TRNR_a9a86093d1ff49f88e704882e0f2f7d9_241_1" hidden="1">'[2]K20.'!#REF!</definedName>
    <definedName name="TRNR_aa2fe78d33884f05a12c60fd18f9d559_181_1" hidden="1">'[2]K20.'!#REF!</definedName>
    <definedName name="TRNR_aac4994de5af44b695fc6e5d5b93483f_241_1" hidden="1">'[2]K20.'!#REF!</definedName>
    <definedName name="TRNR_aace8f6885bc4ea2b00e80f5bd5a6e90_241_1" hidden="1">'[2]K20.'!#REF!</definedName>
    <definedName name="TRNR_aae4109ef7594552976c81d8e0fbb90f_241_1" hidden="1">'[2]K20.'!#REF!</definedName>
    <definedName name="TRNR_ace00a945e314895899cc927c0a77ae0_241_1" hidden="1">'[2]K20.'!#REF!</definedName>
    <definedName name="TRNR_ad68cc8f21b54fd79632da87c1b5038c_241_1" hidden="1">'[2]K20.'!#REF!</definedName>
    <definedName name="TRNR_ae14a560d9c045ae96c8829b264cc059_241_1" hidden="1">'[2]K20.'!#REF!</definedName>
    <definedName name="TRNR_aea4f2eb665e49d9a03918a3fc7a1da8_241_1" hidden="1">'[2]K20.'!#REF!</definedName>
    <definedName name="TRNR_af82dac0e31649ffa1367be7b42494c2_241_1" hidden="1">'[2]K20.'!#REF!</definedName>
    <definedName name="TRNR_afb9e0b16de24d5196727cba6b068231_241_1" hidden="1">'[2]K20.'!#REF!</definedName>
    <definedName name="TRNR_afc2d6c4c8c14b498e49bdd713e167f0_241_1" hidden="1">'[2]K20.'!#REF!</definedName>
    <definedName name="TRNR_afcd800eb65a4f069545a25fee7d5858_241_1" hidden="1">'[2]K20.'!#REF!</definedName>
    <definedName name="TRNR_b077a34a753e427583440fd19dcc5968_241_1" hidden="1">'[2]K20.'!#REF!</definedName>
    <definedName name="TRNR_b0b113d8a7154357b216cd14d0d2657a_241_1" hidden="1">'[2]K20.'!#REF!</definedName>
    <definedName name="TRNR_b0f2bc84be7a4023912206250dfebbe8_241_1" hidden="1">'[2]K20.'!#REF!</definedName>
    <definedName name="TRNR_b14bd23fcb7c43ea85c5ebbdab176654_241_1" hidden="1">'[2]K20.'!#REF!</definedName>
    <definedName name="TRNR_b1f2f5113b4f4a9da0ef556179c4da06_241_1" hidden="1">'[2]K19.'!#REF!</definedName>
    <definedName name="TRNR_b2fb668c723046bc8486ebd28c35f8e2_241_1" hidden="1">'[2]K20.'!#REF!</definedName>
    <definedName name="TRNR_b2fd28742ab44ef9a63d1ac3b26e562f_101_1" hidden="1">#REF!</definedName>
    <definedName name="TRNR_b3de71d7aedb433fa54115e8450864c2_241_1" hidden="1">'[2]K20.'!#REF!</definedName>
    <definedName name="TRNR_b41521ef7d0e450e9fb31af50cfd4c81_241_1" hidden="1">'[2]K20.'!#REF!</definedName>
    <definedName name="TRNR_b4489a916d3d4fa5bd02a49b2d5083ac_241_1" hidden="1">'[2]K20.'!#REF!</definedName>
    <definedName name="TRNR_b4e64138332c44d78d1bfbd80f182698_241_1" hidden="1">'[2]K20.'!#REF!</definedName>
    <definedName name="TRNR_b4e7f2011a064be693bb142fba92a8e8_241_1" hidden="1">'[2]K20.'!#REF!</definedName>
    <definedName name="TRNR_b5cbf62082b24cfe960f47b8c033467a_241_1" hidden="1">'[2]K20.'!#REF!</definedName>
    <definedName name="TRNR_b633100ead7f4b6fafbd55099ae3994a_69_1" hidden="1">#REF!</definedName>
    <definedName name="TRNR_b6a5de929c854bd4bccfe39412524b46_241_1" hidden="1">'[2]K20.'!#REF!</definedName>
    <definedName name="TRNR_b7a1838620ec4daf96fe885b3f17163c_241_1" hidden="1">'[2]K20.'!#REF!</definedName>
    <definedName name="TRNR_b7f64cce16944bbe9271ac31fe276b05_241_1" hidden="1">'[2]K20.'!#REF!</definedName>
    <definedName name="TRNR_b81377dafea646a599711fdeef3d75a0_241_1" hidden="1">'[2]K20.'!#REF!</definedName>
    <definedName name="TRNR_b825c808bd604343bc93790f6115d4b0_241_1" hidden="1">'[2]K20.'!#REF!</definedName>
    <definedName name="TRNR_b90edf1dc9904f14aed0d7aa3bec1ff3_241_1" hidden="1">'[2]K20.'!#REF!</definedName>
    <definedName name="TRNR_ba32923996b743d48b263faa4632b5cd_241_1" hidden="1">'[2]K20.'!#REF!</definedName>
    <definedName name="TRNR_bb28a594e6614a20a85138256b866174_241_1" hidden="1">'[2]K20.'!#REF!</definedName>
    <definedName name="TRNR_bb474be84a264316aa1262566d49771c_241_1" hidden="1">'[2]K20.'!#REF!</definedName>
    <definedName name="TRNR_c0b8a8894d6c49e1aa809ac3f7f2643e_21_1" hidden="1">'[2]K2.'!#REF!</definedName>
    <definedName name="TRNR_c0bfa1407dec49339f14b05be1954b7c_241_1" hidden="1">'[2]K20.'!#REF!</definedName>
    <definedName name="TRNR_c17319be79ab48c7a17b2452854a266a_241_1" hidden="1">'[2]K20.'!#REF!</definedName>
    <definedName name="TRNR_c32b1954c27e4b709aa5dfae9d1b95bc_241_1" hidden="1">'[2]K20.'!#REF!</definedName>
    <definedName name="TRNR_c3a4ebb830b54989b852eaaea62bac12_241_1" hidden="1">'[2]K20.'!#REF!</definedName>
    <definedName name="TRNR_c7288c5bf5264e0092384386bc489d6e_241_1" hidden="1">'[2]K20.'!#REF!</definedName>
    <definedName name="TRNR_c74b7d6b7198472d99ba5984e342e129_241_1" hidden="1">'[2]K20.'!#REF!</definedName>
    <definedName name="TRNR_c7db082da96143838fe4108e5cf18c8a_11_1" hidden="1">'[2]K2.'!#REF!</definedName>
    <definedName name="TRNR_c84c96fb51614ff28f6650110b353885_241_1" hidden="1">'[2]K20.'!#REF!</definedName>
    <definedName name="TRNR_c8a99d979d514f93b1d477cc641893fe_241_1" hidden="1">'[2]K20.'!#REF!</definedName>
    <definedName name="TRNR_c9a807af0ccc46a38352bd1858858fff_241_1" hidden="1">'[2]K20.'!#REF!</definedName>
    <definedName name="TRNR_cadef077eee84b9894b0af944c665828_241_1" hidden="1">'[2]K20.'!#REF!</definedName>
    <definedName name="TRNR_cbe84c1136dd4f5fbe2c4b14c72b5d83_241_1" hidden="1">'[2]K20.'!#REF!</definedName>
    <definedName name="TRNR_ce34df62e1bf43e4a872f68667486f7b_241_1" hidden="1">'[2]K20.'!#REF!</definedName>
    <definedName name="TRNR_d00320d6be6a41eb96e73969e92c1de7_241_1" hidden="1">'[2]K20.'!#REF!</definedName>
    <definedName name="TRNR_d0a63024b79c4187b92fb2c9027c221f_241_1" hidden="1">'[2]K20.'!#REF!</definedName>
    <definedName name="TRNR_d0c0ba403b6b4aff8d03b539ea4c4913_241_1" hidden="1">'[2]K20.'!#REF!</definedName>
    <definedName name="TRNR_d21f11ed56264be5afc885f19dfe7b5d_241_1" hidden="1">'[2]K20.'!#REF!</definedName>
    <definedName name="TRNR_d3ae1402efa342a2b27e9bfa05b0021b_241_1" hidden="1">'[2]K20.'!#REF!</definedName>
    <definedName name="TRNR_d4710fcc121e4f26a8a077cb51cf19fb_241_1" hidden="1">'[2]K20.'!#REF!</definedName>
    <definedName name="TRNR_d47a320f6cba47e29f994f157de3fdfc_241_1" hidden="1">'[2]K20.'!#REF!</definedName>
    <definedName name="TRNR_d52eb7a6ed3c4aea96e10ed8ec648a3a_241_1" hidden="1">'[2]K20.'!#REF!</definedName>
    <definedName name="TRNR_d56942d3420d443a8c005169cbfd61bd_241_1" hidden="1">'[2]K20.'!#REF!</definedName>
    <definedName name="TRNR_d5d3ad13bedb4eb98b34758e740c405f_241_1" hidden="1">'[2]K20.'!#REF!</definedName>
    <definedName name="TRNR_d6bca062019b4f12b27574bcd433e1b4_241_1" hidden="1">'[2]K20.'!#REF!</definedName>
    <definedName name="TRNR_d74e0cd4e37a4e36bcd7ea16058da707_241_1" hidden="1">'[2]K20.'!#REF!</definedName>
    <definedName name="TRNR_d77a781bb85a4232a4a17795a1509f98_241_1" hidden="1">'[2]K20.'!#REF!</definedName>
    <definedName name="TRNR_d82f13fae48a416e8ccc6509582b8ad3_241_1" hidden="1">'[2]K20.'!#REF!</definedName>
    <definedName name="TRNR_d83c376c8f1b4a8e86b1219a5bc39c89_241_1" hidden="1">'[2]K20.'!#REF!</definedName>
    <definedName name="TRNR_d8b281608e424d31b56db9b85f19e0cc_241_1" hidden="1">'[2]K20.'!#REF!</definedName>
    <definedName name="TRNR_daf1d9995a224510bc57acb85d433a5c_241_1" hidden="1">'[2]K20.'!#REF!</definedName>
    <definedName name="TRNR_daf2bda9edbb44d785b87e585a3e2bd8_241_1" hidden="1">'[2]K20.'!#REF!</definedName>
    <definedName name="TRNR_db4209e911d34a4ab0add09435c431cb_241_1" hidden="1">'[2]K20.'!#REF!</definedName>
    <definedName name="TRNR_dc102e022b244e06b4725576f38a57a4_241_1" hidden="1">'[2]K20.'!#REF!</definedName>
    <definedName name="TRNR_dc71c9a1dab94109a7b8ca8f13cc5635_241_1" hidden="1">'[2]K20.'!#REF!</definedName>
    <definedName name="TRNR_dd077d70665e476594acfc6dbeffb491_241_1" hidden="1">'[2]K20.'!#REF!</definedName>
    <definedName name="TRNR_df09287120bb4e239dc78aa6b77dcc57_12_1" hidden="1">'[2]K2.'!#REF!</definedName>
    <definedName name="TRNR_e256a4297f8f4123b93e1f11af222aa6_241_1" hidden="1">'[2]K20.'!#REF!</definedName>
    <definedName name="TRNR_e44d3d87a7da4fa19e28b60071f31460_241_1" hidden="1">'[2]K20.'!#REF!</definedName>
    <definedName name="TRNR_e496bf039e5942249cd148c549c009e5_241_1" hidden="1">'[2]K20.'!#REF!</definedName>
    <definedName name="TRNR_e537811ce1ec4763bf9c6dd191626600_241_1" hidden="1">'[2]K20.'!#REF!</definedName>
    <definedName name="TRNR_e777a0fe531c4c4d91b93b19310aa093_241_1" hidden="1">'[2]K20.'!#REF!</definedName>
    <definedName name="TRNR_e7fe4fdb48e44ddb90652e55ba97c227_241_1" hidden="1">'[2]K20.'!#REF!</definedName>
    <definedName name="TRNR_e812e78ca9db4d1c8d1f263a269a5791_241_1" hidden="1">'[2]K20.'!#REF!</definedName>
    <definedName name="TRNR_e8d2b6e280e7429780607b35b0ad0492_241_1" hidden="1">'[2]K20.'!#REF!</definedName>
    <definedName name="TRNR_e906eabe6c1e4787aaa4fef6c55327d8_241_1" hidden="1">'[2]K20.'!#REF!</definedName>
    <definedName name="TRNR_ea90bffb22e343fab26909dc2074129d_241_1" hidden="1">'[2]K20.'!#REF!</definedName>
    <definedName name="TRNR_eca9de39d54442ef925c65f0ee86befa_241_1" hidden="1">'[2]K20.'!#REF!</definedName>
    <definedName name="TRNR_ecf924d42d024c7bb66326facfd1c397_241_1" hidden="1">'[2]K20.'!#REF!</definedName>
    <definedName name="TRNR_ee42c60ee10a4c989fe973110ea2d509_241_1" hidden="1">'[2]K20.'!#REF!</definedName>
    <definedName name="TRNR_eed235bb20744e00b7cd8ce47afdfa8a_241_1" hidden="1">'[2]K20.'!#REF!</definedName>
    <definedName name="TRNR_ef5006f1334b4551b2f6deacdf9336fc_241_1" hidden="1">'[2]K20.'!#REF!</definedName>
    <definedName name="TRNR_efe49cdce6524cebab0c42d697da64b0_241_1" hidden="1">'[2]K20.'!#REF!</definedName>
    <definedName name="TRNR_effd58035f30413ba7f83926fff351a3_241_1" hidden="1">'[2]K20.'!#REF!</definedName>
    <definedName name="TRNR_f00d5802b949479e934368b5c3907e3d_241_1" hidden="1">'[2]K20.'!#REF!</definedName>
    <definedName name="TRNR_f105f4204aab44ed89b57452f63d0f91_20_1" hidden="1">'[2]K2.'!#REF!</definedName>
    <definedName name="TRNR_f7128b575515447b9879a28920200157_241_1" hidden="1">'[2]K20.'!#REF!</definedName>
    <definedName name="TRNR_f7131ddfe6ba40aba73851f07bb9d5fc_241_1" hidden="1">'[2]K20.'!#REF!</definedName>
    <definedName name="TRNR_f73c46d9a085493089485c600bf38591_241_1" hidden="1">'[2]K20.'!#REF!</definedName>
    <definedName name="TRNR_f967d9dc173d4cd09e1dd6c759f4e1d8_181_1" hidden="1">'[2]K20.'!#REF!</definedName>
    <definedName name="TRNR_f9fb280dbc4b4f249d025cf5f0194815_241_1" hidden="1">'[2]K20.'!#REF!</definedName>
    <definedName name="TRNR_fa6153cc091d481b91ca1cb44ff67508_241_1" hidden="1">'[2]K20.'!#REF!</definedName>
    <definedName name="TRNR_fb0a9175339d4d50b7fd67a1cb0ac17c_241_1" hidden="1">'[2]K20.'!#REF!</definedName>
    <definedName name="TRNR_fb41f09a8e7d43a098c4c32a33a4f949_241_1" hidden="1">'[2]K20.'!#REF!</definedName>
    <definedName name="TRNR_fbc57c2978fc453295e7a6af1366ca4e_241_1" hidden="1">'[2]K20.'!#REF!</definedName>
    <definedName name="TRNR_fbf0fe38d77648b484b0ab8718f2f3fa_241_1" hidden="1">'[2]K20.'!#REF!</definedName>
    <definedName name="TRNR_fe553bc06bdc48938d69b560d25f06dd_241_1" hidden="1">'[2]K20.'!#REF!</definedName>
    <definedName name="TRNR_feb503bb69404cde85e6796306307f34_241_1" hidden="1">'[2]K20.'!#REF!</definedName>
    <definedName name="TRNR_feda7b1769e0431f8956dccf125af2b3_241_1" hidden="1">'[2]K20.'!#REF!</definedName>
    <definedName name="TRNR_ff2afa69a3b04663a28fb7e893dd99b5_241_1" hidden="1">'[2]K20.'!#REF!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86" l="1"/>
  <c r="G12" i="86"/>
  <c r="G11" i="86"/>
  <c r="G10" i="86"/>
  <c r="G9" i="86"/>
  <c r="C14" i="77" l="1"/>
  <c r="C14" i="76"/>
  <c r="E10" i="27" l="1"/>
  <c r="E11" i="27"/>
  <c r="E12" i="27"/>
  <c r="E13" i="27"/>
  <c r="E14" i="27"/>
  <c r="E15" i="27"/>
  <c r="E16" i="27"/>
  <c r="E9" i="27"/>
  <c r="J15" i="68"/>
  <c r="I15" i="68"/>
  <c r="H15" i="68"/>
  <c r="G15" i="68"/>
  <c r="F15" i="68"/>
  <c r="E15" i="68"/>
  <c r="D15" i="68"/>
  <c r="C15" i="68"/>
  <c r="D13" i="64" l="1"/>
  <c r="E13" i="64"/>
  <c r="F13" i="64"/>
  <c r="G13" i="64"/>
  <c r="H13" i="64"/>
  <c r="I13" i="64"/>
  <c r="J13" i="64"/>
  <c r="C13" i="64"/>
  <c r="D14" i="49"/>
  <c r="E14" i="49"/>
  <c r="F14" i="49"/>
  <c r="G14" i="49"/>
  <c r="H14" i="49"/>
  <c r="I14" i="49"/>
  <c r="J14" i="49"/>
  <c r="C14" i="49"/>
</calcChain>
</file>

<file path=xl/sharedStrings.xml><?xml version="1.0" encoding="utf-8"?>
<sst xmlns="http://schemas.openxmlformats.org/spreadsheetml/2006/main" count="412" uniqueCount="165">
  <si>
    <t>Tilläggslån</t>
  </si>
  <si>
    <t>Bankbyte</t>
  </si>
  <si>
    <t>Bostadsköp</t>
  </si>
  <si>
    <t>Antal</t>
  </si>
  <si>
    <t>18–30 år</t>
  </si>
  <si>
    <t>31–40 år</t>
  </si>
  <si>
    <t>41–50 år</t>
  </si>
  <si>
    <t>51–64 år</t>
  </si>
  <si>
    <t>65 år och äldre</t>
  </si>
  <si>
    <t>Procent</t>
  </si>
  <si>
    <t>Enhet:</t>
  </si>
  <si>
    <t>Källa:</t>
  </si>
  <si>
    <t>Rubrik:</t>
  </si>
  <si>
    <t>FI.</t>
  </si>
  <si>
    <t>Avser antal låntagare efter att bristfälliga och extrema observationer har rensats bort.</t>
  </si>
  <si>
    <t>Åldersfördelningen är baserad på huvudlåntagarens ålder vid lånetillfället.</t>
  </si>
  <si>
    <t>Anm.:</t>
  </si>
  <si>
    <t>Under 500 tkr</t>
  </si>
  <si>
    <t>0,5–1 mkr</t>
  </si>
  <si>
    <t>1–2 mkr</t>
  </si>
  <si>
    <t>2–3 mkr</t>
  </si>
  <si>
    <t>3–4 mkr</t>
  </si>
  <si>
    <t>Över 4 mkr</t>
  </si>
  <si>
    <t>1 år</t>
  </si>
  <si>
    <t>2 år</t>
  </si>
  <si>
    <t>3 år</t>
  </si>
  <si>
    <t>Över 3 år</t>
  </si>
  <si>
    <t>Kronor</t>
  </si>
  <si>
    <t>Befintligt bestånd</t>
  </si>
  <si>
    <t>Nyproduktion</t>
  </si>
  <si>
    <t>Alla bostadsrätter</t>
  </si>
  <si>
    <t>Avser bruttoskuldkvot för de totala bolånen. Avser samtliga bostadsrätter.</t>
  </si>
  <si>
    <t>Skuldkvot exklusive BRF-skuld</t>
  </si>
  <si>
    <t>Skuldkvot inklusive BRF-skuld</t>
  </si>
  <si>
    <t>Differens</t>
  </si>
  <si>
    <t xml:space="preserve">Avser samtliga bostadsrätter. </t>
  </si>
  <si>
    <t>Median</t>
  </si>
  <si>
    <t>90:e percentilen</t>
  </si>
  <si>
    <t>Medelvärde</t>
  </si>
  <si>
    <t>Avser bostadsköp, tilläggslån och bankbyte. Avser amorteringar på de totala bolånen på säkerheter i stickprovet.</t>
  </si>
  <si>
    <t>Andel som amorterar</t>
  </si>
  <si>
    <t>Avser bostadsköp, tilläggslån och bankbytare. Avser amorteringar på de totala bolånen på säkerheter i stickprovet.</t>
  </si>
  <si>
    <t>Ingen amortering</t>
  </si>
  <si>
    <t>Total</t>
  </si>
  <si>
    <t>Under 25 %</t>
  </si>
  <si>
    <t>25–49 %</t>
  </si>
  <si>
    <t>50–69 %</t>
  </si>
  <si>
    <t>70 –79 %</t>
  </si>
  <si>
    <t>80–85 %</t>
  </si>
  <si>
    <t>Över 85 %</t>
  </si>
  <si>
    <t>70–79 %</t>
  </si>
  <si>
    <t>Genomsnittlig skuldkvot</t>
  </si>
  <si>
    <t>100 eller mindre</t>
  </si>
  <si>
    <t>100–200</t>
  </si>
  <si>
    <t>200–300</t>
  </si>
  <si>
    <t>300–400</t>
  </si>
  <si>
    <t>400–450</t>
  </si>
  <si>
    <t>Över 450</t>
  </si>
  <si>
    <t>Stor-
Stockholm</t>
  </si>
  <si>
    <t>Stor-
Göteborg</t>
  </si>
  <si>
    <t>Stor-
Malmö</t>
  </si>
  <si>
    <t>Övriga 
städer</t>
  </si>
  <si>
    <t>Övriga 
landet</t>
  </si>
  <si>
    <t>Räntekvot – före avdrag</t>
  </si>
  <si>
    <t>Räntekvot – efter avdrag</t>
  </si>
  <si>
    <t>0–2 tkr</t>
  </si>
  <si>
    <t>2–5 tkr</t>
  </si>
  <si>
    <t>10–15 tkr</t>
  </si>
  <si>
    <t>15–20 tkr</t>
  </si>
  <si>
    <t xml:space="preserve">Under 2 000 kronor per månad och låntagare </t>
  </si>
  <si>
    <t>Ensamboende</t>
  </si>
  <si>
    <t>Utan barn</t>
  </si>
  <si>
    <t>Med barn</t>
  </si>
  <si>
    <t>Samboende</t>
  </si>
  <si>
    <t>Skuldkvoten är beräknad som bruttoinkomst i förhållande till de totala bolånen. Avser bostadsköp, tilläggslån och bankbyte.</t>
  </si>
  <si>
    <t>Varav bostadsköp</t>
  </si>
  <si>
    <t>Varav tilläggslån</t>
  </si>
  <si>
    <t>Genomsnittlig belåningsgrad</t>
  </si>
  <si>
    <t>Amorteringar</t>
  </si>
  <si>
    <t>Kostnader för drift och förslitning</t>
  </si>
  <si>
    <t>Kostnader för energi</t>
  </si>
  <si>
    <t>Bostadsskatter</t>
  </si>
  <si>
    <t>Räntebetalningar (efter ränteavdrag)</t>
  </si>
  <si>
    <t xml:space="preserve">Indexerat månadsöverskott </t>
  </si>
  <si>
    <t>5–10 tkr</t>
  </si>
  <si>
    <t>Över 20 tkr</t>
  </si>
  <si>
    <t>Totalt</t>
  </si>
  <si>
    <t>Räntebetalning</t>
  </si>
  <si>
    <t>Amortering</t>
  </si>
  <si>
    <t>Prisindex totala bostadsmarknaden</t>
  </si>
  <si>
    <t xml:space="preserve">Prisindex bostadsrätter </t>
  </si>
  <si>
    <t xml:space="preserve">Prisindex villor </t>
  </si>
  <si>
    <t>1. Bostadspriserna steg under 2024</t>
  </si>
  <si>
    <t>2. Fler hushåll tog ett nytt bolån 2024</t>
  </si>
  <si>
    <t>3. Åldersfördelning för bostadsköp 2024</t>
  </si>
  <si>
    <t>4. Åldersfördelning för tilläggslån 2024</t>
  </si>
  <si>
    <t>5. Nya låntagare fördelade efter typ av lån och storlek på nytt bolån</t>
  </si>
  <si>
    <t>6. En hög andel av bostadsköparna valde rörlig bolåneränta</t>
  </si>
  <si>
    <t>Nya låntagare indelade efter belåningsgrad på det nya lånet och uppdelat på bostadsköpare samt tilläggslåntagare.</t>
  </si>
  <si>
    <t>Avser nya låntagare som köpt bostad.</t>
  </si>
  <si>
    <t>Andel av låntagare med skuldkvot över 450 procent. Skuldkvoten är beräknad som bruttoinkomst i förhållande till de totala bolånen. Avser bostadsköpare.</t>
  </si>
  <si>
    <t xml:space="preserve">Andelen nya låntagare med både hög skuldkvot (över 450 procent) och hög belåningsgrad (över 70 procent). Skuldkvoten är beräknad som bruttoinkomst i förhållande till de totala bolånen. Totalt inkluderar samtliga nya bolån inklusive bankbytare. </t>
  </si>
  <si>
    <t>Årlig amorteringstakt för låntagare som amorterar</t>
  </si>
  <si>
    <t>13. Årlig genomsnittlig amorteringstakt för låntagare som amorterar</t>
  </si>
  <si>
    <t>14. Storlek på amortering uppdelat på åldersgrupper</t>
  </si>
  <si>
    <t>B4. Räntekostnaden minskade 2024</t>
  </si>
  <si>
    <t>17. Var tionde ny låntagare betalade mer än 25 000 kronor per månad i lånebetalningar</t>
  </si>
  <si>
    <t>Lånebetalningskvot beräknad för de nya låntagare som amorterar. Räntekostnad efter ränteavdrag. Lånebetalningskvoten inkluderar räntekostnad samt amortering för bostad i förhållande till hushållets inkomst efter skatt. Avser bostadsköp, tilläggslån och bankbyte.</t>
  </si>
  <si>
    <t xml:space="preserve">Nya låntagare fördelade efter hushållets överskott i bankernas KALP-beräkning. Avser hushåll som köpt bostad. </t>
  </si>
  <si>
    <t>20. Fler unga och äldre låntagare har små överskott</t>
  </si>
  <si>
    <t>21. Hög inflation har minskat köpkraften i hushållens överskott</t>
  </si>
  <si>
    <t>23. Skuldkvoten är högre när bostadsrättsföreningarnas skulder inkluderas</t>
  </si>
  <si>
    <t>3 mån (rörlig)</t>
  </si>
  <si>
    <t xml:space="preserve">Nya låntagare 2024 indelade efter storleken på det nya lånet och uppdelat på bostadsköpare samt tilläggslåntagare. </t>
  </si>
  <si>
    <t>7. En stor andel av bostadsköparna hade en hög belåningsgrad</t>
  </si>
  <si>
    <t>Skuldkvoten är beräknad som bruttoinkomst i förhållande till de totala bolånen. Den genomsnittliga skuldkvoten avser bostadsköp, tilläggslån och bankbytare.</t>
  </si>
  <si>
    <t xml:space="preserve">10. Större andel med hög skuldkvot i stora städer </t>
  </si>
  <si>
    <t>12. Små förändringar för andelen nya bolåntagare som amorterar</t>
  </si>
  <si>
    <t xml:space="preserve">Befintligt bestånd avser bostäder som inte är rapporterade som nyproduktion. </t>
  </si>
  <si>
    <t>Staplarna visar andelen som amorterar 1, 2 eller 3 procent bland låntagare som beviljades undantag 2023 respektive 2024.</t>
  </si>
  <si>
    <t>Månadsöverskott</t>
  </si>
  <si>
    <t>Månadsöverskott per låntagare</t>
  </si>
  <si>
    <t>Tusental</t>
  </si>
  <si>
    <t>Antal beviljade undantag från amorteringskraven med anledning av särskilda skäl, per månad.</t>
  </si>
  <si>
    <t>Per månad</t>
  </si>
  <si>
    <t>Antal beviljade undantag från amorteringskraven med anledning av särskilda skäl, total per kalenderår.</t>
  </si>
  <si>
    <t>Runt 1 procent</t>
  </si>
  <si>
    <t>Runt 2 procent</t>
  </si>
  <si>
    <t>Runt 3 procent och mer</t>
  </si>
  <si>
    <t>F5. Totala betalningar för boendet för hushåll som köpt bostadsrätt</t>
  </si>
  <si>
    <t>F4. Totala betalningar för boendet för hushåll som köpt villa</t>
  </si>
  <si>
    <t xml:space="preserve">Prisutveckling enligt Valueguard prisindex, säsongsrensad utveckling. Prisindex är indexerade med 2017 som basår. Vertikalt streck vid halvårsskiftet 2024 visar en ungefärlig tidpunkt för när bostadsköparna i vår kartläggning köpte bostad. </t>
  </si>
  <si>
    <t>Ingen data visas på grund av extern datakälla</t>
  </si>
  <si>
    <t>Räntebindningstiden är volymviktad för det nya bolånets olika lånedelar. Avser nya låntagare som köpt bostad.</t>
  </si>
  <si>
    <t>9. Den genomsnittliga skuldkvoten minskade något</t>
  </si>
  <si>
    <t>F2. … men det var fortsatt betydligt fler än 2022</t>
  </si>
  <si>
    <t>Avser bostadsköp, tilläggslån och bankbyte. Avser amorteringar på de totala bolånen på säkerheter i stickprovet. Amorteringsintervallerna avser egna beräkningar och motsvarar inte nödvändningsvis amorteringar enligt amorteringskraven. Åldersfördelningen är baserad på huvudlåntagarens ålder vid lånetillfället.</t>
  </si>
  <si>
    <t>15. Räntekvoten minskade 2024</t>
  </si>
  <si>
    <t>Genomsnittlig räntekvot, räntekostnad i förhållande till hushållets inkomst efter skatt. Beräknat före ränteavdrag samt efter ränteavdrag. Avser bostadsköpare.</t>
  </si>
  <si>
    <t>16.  Lägre räntekostnader innebar att lånebetalningskvoten minskade</t>
  </si>
  <si>
    <t xml:space="preserve">18. Små förändringar i andelen hushåll med litet överskott </t>
  </si>
  <si>
    <t>19. Högre andel ensamboende och barnfamiljer med små överskott</t>
  </si>
  <si>
    <t xml:space="preserve">Andel låntagare med KALP-överskott under 2 000 kronor uppdelat efter hushållets sammansättning. I förekommande fall inkluderas även hushåll med negativt utfall i KALP. Avser nya låntagare som köpt bostad. Beräknat KALP-överskott har halverats för samboende låntagare. Hushåll med tre låntagare eller fler har exkluderats. </t>
  </si>
  <si>
    <t xml:space="preserve">Andel låntagare med KALP-överskott under 2 000 kronor uppdelat efter åldersgrupp. I förekommande fall inkluderas även hushåll med negativt utfall i KALP. Avser nya låntagare som köpt bostad. Beräknat KALP-överskott har halverats för samboende låntagare. Hushåll med tre låntagare eller fler har exkluderats.   </t>
  </si>
  <si>
    <t xml:space="preserve">Beräkning bygger på genomsnittligt KALP-överskott (efter ränteavdrag). Överskottet har sedan justerats för förändringar i kalkylräntan genom att hålla den konstant på 2017 års nivå. Därefter har överskottet korrigerats med inflationsutvecklingen enligt KPIF. Inkluderar samtliga nya låntagare. </t>
  </si>
  <si>
    <t>22. Föreningarnas lån per kvadratmeter bostadsyta högre i nyproduktion</t>
  </si>
  <si>
    <t>24. Årsavgift per kvadratmeter bostadsyta har ökat markant sedan 2022</t>
  </si>
  <si>
    <t>B2. Genomsnittlig belåningsgrad ökade marginellt 2024</t>
  </si>
  <si>
    <t>B3. Oförändrad andel låntagare med hög skuldkvot 2024</t>
  </si>
  <si>
    <t>Räntekostnad per månad efter ränteavdrag. Avser bostadsköp, tilläggslån och bankbyte.</t>
  </si>
  <si>
    <t>Avser medianvärden. För månadsöverskott per låntagare har det rapporterade KALP-resultatet halverats för samboende låntagare. Lån med tre låntagare eller fler har exkluderats. Avser bostadsköp, tilläggslån och bankbyte.</t>
  </si>
  <si>
    <t>Rörlig bolåneränta (3 mån)</t>
  </si>
  <si>
    <t>Bunden bolåneränta (5 år)</t>
  </si>
  <si>
    <t>B1. Rörliga bolåneräntor började sjunka under 2024</t>
  </si>
  <si>
    <t>MFI genomsnittliga bolåneräntor, nya avtal. Bunden bolåneränta avser SCB:s klassificering ”över 3 år t.o.m. 5 år”. Vertikal streckad linje visar ungefärlig tidpunkt för när de nya bolånen betalades ut.</t>
  </si>
  <si>
    <t>SCB.</t>
  </si>
  <si>
    <t>Belåningsgraden beräknas som storleken på bolånet i förhållande till bostadens värde. Genomsnittlig belåningsgrad avser samtliga nya bolån, bostadsköp, tilläggslån och bankbytare.</t>
  </si>
  <si>
    <t>8. Andelen bostadsköpare med hög belåningsgrad var som störst 2020</t>
  </si>
  <si>
    <t>11. Andelen hushåll med både hög belåningsgrad och skuldkvot var kvar på låg nivå</t>
  </si>
  <si>
    <t>F1. Antalet beviljade undantag var något lägre 2024 jämfört med 2023…</t>
  </si>
  <si>
    <t xml:space="preserve">Genomsnittlig lånebetalningskvot uppdelad på räntekostnader och amorteringar. Beräknad för låntagare som köpt bostad och som amorterar. Räntekostnader efter ränteavdrag.  </t>
  </si>
  <si>
    <t xml:space="preserve">Betalningar för boendet som genomsnittlig andel av hushållens disponibla inkomst.   </t>
  </si>
  <si>
    <t xml:space="preserve">Betalningar för boendet som genomsnittlig andel av hushållens disponibla inkomst. </t>
  </si>
  <si>
    <t>F3. Fler låntagare med lägre amorteringstakt fick undantag 2024</t>
  </si>
  <si>
    <t xml:space="preserve">B5. Månadsöverskott uppdelat efter hushållets sammansättning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</si>
</sst>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sz val="10"/>
      <color theme="1"/>
      <name val="Calibri"/>
      <family val="2"/>
      <scheme val="minor"/>
    </font>
    <font>
      <sz val="9.5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6A7D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10" fillId="0" borderId="0"/>
    <xf numFmtId="0" fontId="2" fillId="0" borderId="0"/>
  </cellStyleXfs>
  <cellXfs count="59">
    <xf numFmtId="0" fontId="0" fillId="0" borderId="0" xfId="0"/>
    <xf numFmtId="0" fontId="5" fillId="0" borderId="0" xfId="2" applyFont="1"/>
    <xf numFmtId="0" fontId="6" fillId="0" borderId="0" xfId="2" applyFont="1"/>
    <xf numFmtId="0" fontId="5" fillId="0" borderId="0" xfId="2" applyFont="1" applyAlignment="1">
      <alignment horizontal="left" vertical="top"/>
    </xf>
    <xf numFmtId="0" fontId="7" fillId="2" borderId="0" xfId="0" applyFont="1" applyFill="1" applyAlignment="1">
      <alignment horizontal="center" vertical="center" wrapText="1"/>
    </xf>
    <xf numFmtId="0" fontId="5" fillId="0" borderId="0" xfId="2" applyFont="1" applyAlignment="1">
      <alignment horizontal="right"/>
    </xf>
    <xf numFmtId="0" fontId="7" fillId="2" borderId="0" xfId="0" applyFont="1" applyFill="1" applyAlignment="1">
      <alignment horizontal="right" vertical="center" wrapText="1"/>
    </xf>
    <xf numFmtId="1" fontId="5" fillId="0" borderId="0" xfId="2" applyNumberFormat="1" applyFont="1"/>
    <xf numFmtId="0" fontId="5" fillId="0" borderId="0" xfId="2" applyFont="1" applyAlignment="1">
      <alignment horizontal="center"/>
    </xf>
    <xf numFmtId="0" fontId="5" fillId="3" borderId="0" xfId="2" applyFont="1" applyFill="1"/>
    <xf numFmtId="0" fontId="6" fillId="3" borderId="0" xfId="2" applyFont="1" applyFill="1"/>
    <xf numFmtId="0" fontId="2" fillId="3" borderId="0" xfId="2" applyFill="1"/>
    <xf numFmtId="0" fontId="8" fillId="3" borderId="0" xfId="2" applyFont="1" applyFill="1"/>
    <xf numFmtId="3" fontId="2" fillId="3" borderId="0" xfId="2" applyNumberFormat="1" applyFill="1"/>
    <xf numFmtId="164" fontId="2" fillId="3" borderId="0" xfId="2" applyNumberFormat="1" applyFill="1"/>
    <xf numFmtId="1" fontId="5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left"/>
    </xf>
    <xf numFmtId="3" fontId="5" fillId="0" borderId="0" xfId="2" applyNumberFormat="1" applyFont="1" applyAlignment="1">
      <alignment horizontal="center"/>
    </xf>
    <xf numFmtId="0" fontId="7" fillId="2" borderId="0" xfId="0" applyFont="1" applyFill="1" applyAlignment="1">
      <alignment vertical="center" wrapText="1"/>
    </xf>
    <xf numFmtId="3" fontId="5" fillId="0" borderId="0" xfId="2" applyNumberFormat="1" applyFont="1" applyAlignment="1">
      <alignment horizontal="left"/>
    </xf>
    <xf numFmtId="0" fontId="2" fillId="3" borderId="0" xfId="2" applyFill="1" applyAlignment="1">
      <alignment horizontal="left"/>
    </xf>
    <xf numFmtId="3" fontId="5" fillId="3" borderId="0" xfId="2" applyNumberFormat="1" applyFont="1" applyFill="1" applyAlignment="1">
      <alignment horizontal="right" vertical="top"/>
    </xf>
    <xf numFmtId="3" fontId="5" fillId="3" borderId="0" xfId="2" applyNumberFormat="1" applyFont="1" applyFill="1" applyAlignment="1">
      <alignment horizontal="right"/>
    </xf>
    <xf numFmtId="1" fontId="5" fillId="3" borderId="0" xfId="2" applyNumberFormat="1" applyFont="1" applyFill="1" applyAlignment="1">
      <alignment horizontal="center" vertical="top"/>
    </xf>
    <xf numFmtId="1" fontId="5" fillId="3" borderId="0" xfId="2" applyNumberFormat="1" applyFont="1" applyFill="1" applyAlignment="1">
      <alignment horizontal="center"/>
    </xf>
    <xf numFmtId="0" fontId="8" fillId="3" borderId="0" xfId="2" applyFont="1" applyFill="1" applyAlignment="1">
      <alignment horizontal="center"/>
    </xf>
    <xf numFmtId="164" fontId="5" fillId="0" borderId="0" xfId="2" applyNumberFormat="1" applyFont="1" applyAlignment="1">
      <alignment horizontal="center" vertical="top"/>
    </xf>
    <xf numFmtId="0" fontId="7" fillId="2" borderId="0" xfId="0" applyFont="1" applyFill="1" applyAlignment="1">
      <alignment horizontal="left" vertical="center" wrapText="1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1" fontId="6" fillId="0" borderId="0" xfId="2" applyNumberFormat="1" applyFont="1" applyAlignment="1">
      <alignment horizontal="center"/>
    </xf>
    <xf numFmtId="3" fontId="6" fillId="0" borderId="0" xfId="2" applyNumberFormat="1" applyFont="1" applyAlignment="1">
      <alignment horizontal="center"/>
    </xf>
    <xf numFmtId="2" fontId="0" fillId="0" borderId="0" xfId="0" applyNumberFormat="1"/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65" fontId="5" fillId="0" borderId="0" xfId="2" applyNumberFormat="1" applyFont="1" applyAlignment="1">
      <alignment horizontal="center"/>
    </xf>
    <xf numFmtId="165" fontId="6" fillId="0" borderId="0" xfId="2" applyNumberFormat="1" applyFont="1" applyAlignment="1">
      <alignment horizontal="center"/>
    </xf>
    <xf numFmtId="164" fontId="0" fillId="0" borderId="0" xfId="0" applyNumberFormat="1"/>
    <xf numFmtId="1" fontId="2" fillId="3" borderId="0" xfId="2" applyNumberFormat="1" applyFill="1"/>
    <xf numFmtId="166" fontId="2" fillId="3" borderId="0" xfId="2" applyNumberFormat="1" applyFill="1"/>
    <xf numFmtId="0" fontId="7" fillId="2" borderId="0" xfId="4" applyFont="1" applyFill="1" applyAlignment="1">
      <alignment horizontal="center" vertical="center" wrapText="1"/>
    </xf>
    <xf numFmtId="0" fontId="7" fillId="2" borderId="0" xfId="4" applyFont="1" applyFill="1" applyAlignment="1">
      <alignment horizontal="right" vertical="center" wrapText="1"/>
    </xf>
    <xf numFmtId="3" fontId="9" fillId="3" borderId="0" xfId="2" applyNumberFormat="1" applyFont="1" applyFill="1"/>
    <xf numFmtId="0" fontId="9" fillId="3" borderId="0" xfId="2" applyFont="1" applyFill="1"/>
    <xf numFmtId="164" fontId="9" fillId="3" borderId="0" xfId="2" applyNumberFormat="1" applyFont="1" applyFill="1"/>
    <xf numFmtId="166" fontId="9" fillId="3" borderId="0" xfId="2" applyNumberFormat="1" applyFont="1" applyFill="1"/>
    <xf numFmtId="9" fontId="5" fillId="0" borderId="0" xfId="2" applyNumberFormat="1" applyFont="1"/>
    <xf numFmtId="4" fontId="2" fillId="3" borderId="0" xfId="2" applyNumberFormat="1" applyFill="1"/>
    <xf numFmtId="14" fontId="5" fillId="0" borderId="0" xfId="2" applyNumberFormat="1" applyFont="1" applyAlignment="1">
      <alignment horizontal="center" vertical="center"/>
    </xf>
    <xf numFmtId="0" fontId="10" fillId="0" borderId="0" xfId="5"/>
    <xf numFmtId="9" fontId="7" fillId="2" borderId="0" xfId="0" applyNumberFormat="1" applyFont="1" applyFill="1" applyAlignment="1">
      <alignment horizontal="center" vertical="center" wrapText="1"/>
    </xf>
    <xf numFmtId="2" fontId="10" fillId="0" borderId="0" xfId="5" applyNumberFormat="1"/>
    <xf numFmtId="166" fontId="5" fillId="0" borderId="0" xfId="2" applyNumberFormat="1" applyFont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 wrapText="1"/>
    </xf>
    <xf numFmtId="2" fontId="10" fillId="0" borderId="0" xfId="5" applyNumberFormat="1" applyAlignment="1">
      <alignment horizontal="center" vertical="center"/>
    </xf>
    <xf numFmtId="14" fontId="2" fillId="3" borderId="0" xfId="2" applyNumberFormat="1" applyFill="1"/>
    <xf numFmtId="2" fontId="2" fillId="3" borderId="0" xfId="2" applyNumberFormat="1" applyFill="1"/>
  </cellXfs>
  <cellStyles count="7">
    <cellStyle name="Normal" xfId="0" builtinId="0"/>
    <cellStyle name="Normal 2" xfId="1" xr:uid="{4B7A9926-C666-4479-8F23-D9C0548BC2F1}"/>
    <cellStyle name="Normal 2 2" xfId="4" xr:uid="{2D16A14D-EDCA-4F46-8252-C51A395FB180}"/>
    <cellStyle name="Normal 2 3" xfId="6" xr:uid="{33BFBD1E-BA38-4A88-87BF-F27BCFCC0A8A}"/>
    <cellStyle name="Normal 3" xfId="2" xr:uid="{44C6194E-F917-4573-973C-376F5136ACBA}"/>
    <cellStyle name="Normal 4" xfId="3" xr:uid="{F7D62FAB-E474-4C42-AE26-1A1965B53EE5}"/>
    <cellStyle name="Normal 4 2" xfId="5" xr:uid="{F18897C4-AAAC-4387-96D9-26BD9449FBE9}"/>
  </cellStyles>
  <dxfs count="0"/>
  <tableStyles count="1" defaultTableStyle="TableStyleMedium2" defaultPivotStyle="PivotStyleLight16">
    <tableStyle name="Invisible" pivot="0" table="0" count="0" xr9:uid="{D9D9678C-3D65-4909-B813-60484BC9C3A5}"/>
  </tableStyles>
  <colors>
    <mruColors>
      <color rgb="FF6E2B62"/>
      <color rgb="FF006A7D"/>
      <color rgb="FFFFC000"/>
      <color rgb="FFADB8BF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29.xml"/><Relationship Id="rId1" Type="http://schemas.microsoft.com/office/2011/relationships/chartStyle" Target="style29.xml"/><Relationship Id="rId4" Type="http://schemas.openxmlformats.org/officeDocument/2006/relationships/chartUserShapes" Target="../drawings/drawing3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 '!$B$9</c:f>
              <c:strCache>
                <c:ptCount val="1"/>
                <c:pt idx="0">
                  <c:v>Bostadsköp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numRef>
              <c:f>'2. 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'2. '!$C$9:$J$9</c:f>
              <c:numCache>
                <c:formatCode>#,##0</c:formatCode>
                <c:ptCount val="8"/>
                <c:pt idx="0">
                  <c:v>15531</c:v>
                </c:pt>
                <c:pt idx="1">
                  <c:v>13642</c:v>
                </c:pt>
                <c:pt idx="2">
                  <c:v>14022</c:v>
                </c:pt>
                <c:pt idx="3">
                  <c:v>13332</c:v>
                </c:pt>
                <c:pt idx="4">
                  <c:v>14112</c:v>
                </c:pt>
                <c:pt idx="5">
                  <c:v>11134</c:v>
                </c:pt>
                <c:pt idx="6">
                  <c:v>9388</c:v>
                </c:pt>
                <c:pt idx="7" formatCode="General">
                  <c:v>9496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A-4BDF-B578-63B4B20ED1A9}"/>
            </c:ext>
          </c:extLst>
        </c:ser>
        <c:ser>
          <c:idx val="1"/>
          <c:order val="1"/>
          <c:tx>
            <c:strRef>
              <c:f>'2. '!$B$10</c:f>
              <c:strCache>
                <c:ptCount val="1"/>
                <c:pt idx="0">
                  <c:v>Tilläggslån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numRef>
              <c:f>'2. 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'2. '!$C$10:$J$10</c:f>
              <c:numCache>
                <c:formatCode>#,##0</c:formatCode>
                <c:ptCount val="8"/>
                <c:pt idx="0">
                  <c:v>9953</c:v>
                </c:pt>
                <c:pt idx="1">
                  <c:v>8375</c:v>
                </c:pt>
                <c:pt idx="2">
                  <c:v>8963</c:v>
                </c:pt>
                <c:pt idx="3">
                  <c:v>11498</c:v>
                </c:pt>
                <c:pt idx="4">
                  <c:v>11438</c:v>
                </c:pt>
                <c:pt idx="5">
                  <c:v>8384</c:v>
                </c:pt>
                <c:pt idx="6">
                  <c:v>5931</c:v>
                </c:pt>
                <c:pt idx="7" formatCode="General">
                  <c:v>7045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9A-4BDF-B578-63B4B20ED1A9}"/>
            </c:ext>
          </c:extLst>
        </c:ser>
        <c:ser>
          <c:idx val="2"/>
          <c:order val="2"/>
          <c:tx>
            <c:strRef>
              <c:f>'2. '!$B$11</c:f>
              <c:strCache>
                <c:ptCount val="1"/>
                <c:pt idx="0">
                  <c:v>Bankbyte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cat>
            <c:numRef>
              <c:f>'2. 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'2. '!$C$11:$J$11</c:f>
              <c:numCache>
                <c:formatCode>#,##0</c:formatCode>
                <c:ptCount val="8"/>
                <c:pt idx="0">
                  <c:v>1389</c:v>
                </c:pt>
                <c:pt idx="1">
                  <c:v>1510</c:v>
                </c:pt>
                <c:pt idx="2">
                  <c:v>1671</c:v>
                </c:pt>
                <c:pt idx="3">
                  <c:v>1441</c:v>
                </c:pt>
                <c:pt idx="4">
                  <c:v>1101</c:v>
                </c:pt>
                <c:pt idx="5">
                  <c:v>605</c:v>
                </c:pt>
                <c:pt idx="6">
                  <c:v>988</c:v>
                </c:pt>
                <c:pt idx="7" formatCode="General">
                  <c:v>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9A-4BDF-B578-63B4B20ED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'11.'!$C$8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strRef>
              <c:f>'11.'!$B$9:$B$11</c:f>
              <c:strCache>
                <c:ptCount val="3"/>
                <c:pt idx="0">
                  <c:v>Bostadsköp</c:v>
                </c:pt>
                <c:pt idx="1">
                  <c:v>Tilläggslån</c:v>
                </c:pt>
                <c:pt idx="2">
                  <c:v>Totalt</c:v>
                </c:pt>
              </c:strCache>
            </c:strRef>
          </c:cat>
          <c:val>
            <c:numRef>
              <c:f>'11.'!$C$9:$C$11</c:f>
              <c:numCache>
                <c:formatCode>0.0</c:formatCode>
                <c:ptCount val="3"/>
                <c:pt idx="0">
                  <c:v>8.0098000000000003</c:v>
                </c:pt>
                <c:pt idx="1">
                  <c:v>2.9438</c:v>
                </c:pt>
                <c:pt idx="2">
                  <c:v>5.8273999999999999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4-4A25-899A-C6EC68399C74}"/>
            </c:ext>
          </c:extLst>
        </c:ser>
        <c:ser>
          <c:idx val="1"/>
          <c:order val="1"/>
          <c:tx>
            <c:strRef>
              <c:f>'11.'!$D$8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strRef>
              <c:f>'11.'!$B$9:$B$11</c:f>
              <c:strCache>
                <c:ptCount val="3"/>
                <c:pt idx="0">
                  <c:v>Bostadsköp</c:v>
                </c:pt>
                <c:pt idx="1">
                  <c:v>Tilläggslån</c:v>
                </c:pt>
                <c:pt idx="2">
                  <c:v>Totalt</c:v>
                </c:pt>
              </c:strCache>
            </c:strRef>
          </c:cat>
          <c:val>
            <c:numRef>
              <c:f>'11.'!$D$9:$D$11</c:f>
              <c:numCache>
                <c:formatCode>0.0</c:formatCode>
                <c:ptCount val="3"/>
                <c:pt idx="0">
                  <c:v>2.7635000000000001</c:v>
                </c:pt>
                <c:pt idx="1">
                  <c:v>1.4925000000000002</c:v>
                </c:pt>
                <c:pt idx="2">
                  <c:v>2.2696999999999998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E4-4A25-899A-C6EC68399C74}"/>
            </c:ext>
          </c:extLst>
        </c:ser>
        <c:ser>
          <c:idx val="2"/>
          <c:order val="2"/>
          <c:tx>
            <c:strRef>
              <c:f>'11.'!$E$8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cat>
            <c:strRef>
              <c:f>'11.'!$B$9:$B$11</c:f>
              <c:strCache>
                <c:ptCount val="3"/>
                <c:pt idx="0">
                  <c:v>Bostadsköp</c:v>
                </c:pt>
                <c:pt idx="1">
                  <c:v>Tilläggslån</c:v>
                </c:pt>
                <c:pt idx="2">
                  <c:v>Totalt</c:v>
                </c:pt>
              </c:strCache>
            </c:strRef>
          </c:cat>
          <c:val>
            <c:numRef>
              <c:f>'11.'!$E$9:$E$11</c:f>
              <c:numCache>
                <c:formatCode>0.0</c:formatCode>
                <c:ptCount val="3"/>
                <c:pt idx="0">
                  <c:v>2.9952999999999999</c:v>
                </c:pt>
                <c:pt idx="1">
                  <c:v>1.4616</c:v>
                </c:pt>
                <c:pt idx="2">
                  <c:v>2.3279999999999998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E4-4A25-899A-C6EC68399C74}"/>
            </c:ext>
          </c:extLst>
        </c:ser>
        <c:ser>
          <c:idx val="3"/>
          <c:order val="3"/>
          <c:tx>
            <c:strRef>
              <c:f>'11.'!$F$8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7EA48"/>
            </a:solidFill>
            <a:ln>
              <a:solidFill>
                <a:srgbClr val="F7EA48"/>
              </a:solidFill>
            </a:ln>
            <a:effectLst/>
          </c:spPr>
          <c:invertIfNegative val="0"/>
          <c:cat>
            <c:strRef>
              <c:f>'11.'!$B$9:$B$11</c:f>
              <c:strCache>
                <c:ptCount val="3"/>
                <c:pt idx="0">
                  <c:v>Bostadsköp</c:v>
                </c:pt>
                <c:pt idx="1">
                  <c:v>Tilläggslån</c:v>
                </c:pt>
                <c:pt idx="2">
                  <c:v>Totalt</c:v>
                </c:pt>
              </c:strCache>
            </c:strRef>
          </c:cat>
          <c:val>
            <c:numRef>
              <c:f>'11.'!$F$9:$F$11</c:f>
              <c:numCache>
                <c:formatCode>0.0</c:formatCode>
                <c:ptCount val="3"/>
                <c:pt idx="0">
                  <c:v>4.7780000000000005</c:v>
                </c:pt>
                <c:pt idx="1">
                  <c:v>2.0699000000000001</c:v>
                </c:pt>
                <c:pt idx="2">
                  <c:v>3.4601000000000002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E4-4A25-899A-C6EC68399C74}"/>
            </c:ext>
          </c:extLst>
        </c:ser>
        <c:ser>
          <c:idx val="4"/>
          <c:order val="4"/>
          <c:tx>
            <c:strRef>
              <c:f>'11.'!$G$8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80071"/>
            </a:solidFill>
            <a:ln>
              <a:solidFill>
                <a:srgbClr val="280071"/>
              </a:solidFill>
            </a:ln>
            <a:effectLst/>
          </c:spPr>
          <c:invertIfNegative val="0"/>
          <c:cat>
            <c:strRef>
              <c:f>'11.'!$B$9:$B$11</c:f>
              <c:strCache>
                <c:ptCount val="3"/>
                <c:pt idx="0">
                  <c:v>Bostadsköp</c:v>
                </c:pt>
                <c:pt idx="1">
                  <c:v>Tilläggslån</c:v>
                </c:pt>
                <c:pt idx="2">
                  <c:v>Totalt</c:v>
                </c:pt>
              </c:strCache>
            </c:strRef>
          </c:cat>
          <c:val>
            <c:numRef>
              <c:f>'11.'!$G$9:$G$11</c:f>
              <c:numCache>
                <c:formatCode>0.0</c:formatCode>
                <c:ptCount val="3"/>
                <c:pt idx="0">
                  <c:v>5.9382000000000001</c:v>
                </c:pt>
                <c:pt idx="1">
                  <c:v>1.5911999999999999</c:v>
                </c:pt>
                <c:pt idx="2">
                  <c:v>3.9135000000000004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E4-4A25-899A-C6EC68399C74}"/>
            </c:ext>
          </c:extLst>
        </c:ser>
        <c:ser>
          <c:idx val="5"/>
          <c:order val="5"/>
          <c:tx>
            <c:strRef>
              <c:f>'11.'!$H$8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7EDDD3"/>
            </a:solidFill>
            <a:ln>
              <a:solidFill>
                <a:srgbClr val="7EDDD3"/>
              </a:solidFill>
            </a:ln>
            <a:effectLst/>
          </c:spPr>
          <c:invertIfNegative val="0"/>
          <c:cat>
            <c:strRef>
              <c:f>'11.'!$B$9:$B$11</c:f>
              <c:strCache>
                <c:ptCount val="3"/>
                <c:pt idx="0">
                  <c:v>Bostadsköp</c:v>
                </c:pt>
                <c:pt idx="1">
                  <c:v>Tilläggslån</c:v>
                </c:pt>
                <c:pt idx="2">
                  <c:v>Totalt</c:v>
                </c:pt>
              </c:strCache>
            </c:strRef>
          </c:cat>
          <c:val>
            <c:numRef>
              <c:f>'11.'!$H$9:$H$11</c:f>
              <c:numCache>
                <c:formatCode>0.0</c:formatCode>
                <c:ptCount val="3"/>
                <c:pt idx="0">
                  <c:v>5.4697000000000005</c:v>
                </c:pt>
                <c:pt idx="1">
                  <c:v>1.9084000000000001</c:v>
                </c:pt>
                <c:pt idx="2">
                  <c:v>3.8712000000000004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E4-4A25-899A-C6EC68399C74}"/>
            </c:ext>
          </c:extLst>
        </c:ser>
        <c:ser>
          <c:idx val="6"/>
          <c:order val="6"/>
          <c:tx>
            <c:strRef>
              <c:f>'11.'!$I$8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'11.'!$B$9:$B$11</c:f>
              <c:strCache>
                <c:ptCount val="3"/>
                <c:pt idx="0">
                  <c:v>Bostadsköp</c:v>
                </c:pt>
                <c:pt idx="1">
                  <c:v>Tilläggslån</c:v>
                </c:pt>
                <c:pt idx="2">
                  <c:v>Totalt</c:v>
                </c:pt>
              </c:strCache>
            </c:strRef>
          </c:cat>
          <c:val>
            <c:numRef>
              <c:f>'11.'!$I$9:$I$11</c:f>
              <c:numCache>
                <c:formatCode>0.0</c:formatCode>
                <c:ptCount val="3"/>
                <c:pt idx="0">
                  <c:v>2.6310000000000002</c:v>
                </c:pt>
                <c:pt idx="1">
                  <c:v>1.1801999999999999</c:v>
                </c:pt>
                <c:pt idx="2">
                  <c:v>2.0482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E4-4A25-899A-C6EC68399C74}"/>
            </c:ext>
          </c:extLst>
        </c:ser>
        <c:ser>
          <c:idx val="7"/>
          <c:order val="7"/>
          <c:tx>
            <c:strRef>
              <c:f>'11.'!$J$8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ADB8BF"/>
            </a:solidFill>
            <a:ln>
              <a:noFill/>
            </a:ln>
            <a:effectLst/>
          </c:spPr>
          <c:invertIfNegative val="0"/>
          <c:cat>
            <c:strRef>
              <c:f>'11.'!$B$9:$B$11</c:f>
              <c:strCache>
                <c:ptCount val="3"/>
                <c:pt idx="0">
                  <c:v>Bostadsköp</c:v>
                </c:pt>
                <c:pt idx="1">
                  <c:v>Tilläggslån</c:v>
                </c:pt>
                <c:pt idx="2">
                  <c:v>Totalt</c:v>
                </c:pt>
              </c:strCache>
            </c:strRef>
          </c:cat>
          <c:val>
            <c:numRef>
              <c:f>'11.'!$J$9:$J$11</c:f>
              <c:numCache>
                <c:formatCode>0.0</c:formatCode>
                <c:ptCount val="3"/>
                <c:pt idx="0">
                  <c:v>2.5379</c:v>
                </c:pt>
                <c:pt idx="1">
                  <c:v>1.0362</c:v>
                </c:pt>
                <c:pt idx="2">
                  <c:v>1.8469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D-49C2-892D-915BCCD54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576730418943536E-2"/>
          <c:y val="6.0319865319865308E-2"/>
          <c:w val="0.94310906193078325"/>
          <c:h val="0.69608519598315521"/>
        </c:manualLayout>
      </c:layout>
      <c:lineChart>
        <c:grouping val="standard"/>
        <c:varyColors val="0"/>
        <c:ser>
          <c:idx val="0"/>
          <c:order val="0"/>
          <c:tx>
            <c:strRef>
              <c:f>'12.'!$C$8</c:f>
              <c:strCache>
                <c:ptCount val="1"/>
                <c:pt idx="0">
                  <c:v>Andel som amorterar</c:v>
                </c:pt>
              </c:strCache>
            </c:strRef>
          </c:tx>
          <c:spPr>
            <a:ln w="38100" cap="sq">
              <a:solidFill>
                <a:srgbClr val="006A7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'12.'!$B$9:$B$16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'12.'!$C$9:$C$16</c:f>
              <c:numCache>
                <c:formatCode>0.0</c:formatCode>
                <c:ptCount val="8"/>
                <c:pt idx="0">
                  <c:v>85.17</c:v>
                </c:pt>
                <c:pt idx="1">
                  <c:v>88.78</c:v>
                </c:pt>
                <c:pt idx="2">
                  <c:v>87.32</c:v>
                </c:pt>
                <c:pt idx="3">
                  <c:v>86.5</c:v>
                </c:pt>
                <c:pt idx="4">
                  <c:v>87.45</c:v>
                </c:pt>
                <c:pt idx="5">
                  <c:v>86.11</c:v>
                </c:pt>
                <c:pt idx="6">
                  <c:v>82.89</c:v>
                </c:pt>
                <c:pt idx="7">
                  <c:v>83.53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A8-436E-AD7B-53029B748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726632"/>
        <c:axId val="517737456"/>
      </c:line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20"/>
        <c:auto val="1"/>
        <c:lblAlgn val="ctr"/>
        <c:lblOffset val="0"/>
        <c:noMultiLvlLbl val="0"/>
      </c:catAx>
      <c:valAx>
        <c:axId val="51773745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midCat"/>
        <c:majorUnit val="5"/>
      </c:valAx>
      <c:spPr>
        <a:noFill/>
        <a:ln>
          <a:solidFill>
            <a:srgbClr val="A4A4A4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576730418943536E-2"/>
          <c:y val="6.0319865319865308E-2"/>
          <c:w val="0.94310906193078325"/>
          <c:h val="0.69608519598315521"/>
        </c:manualLayout>
      </c:layout>
      <c:lineChart>
        <c:grouping val="standard"/>
        <c:varyColors val="0"/>
        <c:ser>
          <c:idx val="0"/>
          <c:order val="0"/>
          <c:tx>
            <c:strRef>
              <c:f>'11.'!#REF!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5"/>
            <c:spPr>
              <a:solidFill>
                <a:srgbClr val="006A7D"/>
              </a:solidFill>
              <a:ln w="9525">
                <a:noFill/>
              </a:ln>
              <a:effectLst/>
            </c:spPr>
          </c:marker>
          <c:cat>
            <c:numRef>
              <c:f>'13.'!$B$9:$B$16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'11.'!#REF!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FE-41D5-AAAB-339AD80FEFA3}"/>
            </c:ext>
          </c:extLst>
        </c:ser>
        <c:ser>
          <c:idx val="1"/>
          <c:order val="1"/>
          <c:tx>
            <c:strRef>
              <c:f>'13.'!$C$8</c:f>
              <c:strCache>
                <c:ptCount val="1"/>
                <c:pt idx="0">
                  <c:v>Årlig amorteringstakt för låntagare som amorterar</c:v>
                </c:pt>
              </c:strCache>
            </c:strRef>
          </c:tx>
          <c:spPr>
            <a:ln w="38100" cap="sq">
              <a:solidFill>
                <a:srgbClr val="006A7D"/>
              </a:solidFill>
              <a:prstDash val="solid"/>
              <a:round/>
            </a:ln>
            <a:effectLst/>
          </c:spPr>
          <c:marker>
            <c:symbol val="circle"/>
            <c:size val="15"/>
            <c:spPr>
              <a:solidFill>
                <a:srgbClr val="006A7D"/>
              </a:solidFill>
              <a:ln w="9525">
                <a:solidFill>
                  <a:srgbClr val="006A7D"/>
                </a:solidFill>
              </a:ln>
              <a:effectLst/>
            </c:spPr>
          </c:marker>
          <c:cat>
            <c:numRef>
              <c:f>'13.'!$B$9:$B$16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'13.'!$C$9:$C$16</c:f>
              <c:numCache>
                <c:formatCode>0.0</c:formatCode>
                <c:ptCount val="8"/>
                <c:pt idx="0">
                  <c:v>2.2999999999999998</c:v>
                </c:pt>
                <c:pt idx="1">
                  <c:v>2.34</c:v>
                </c:pt>
                <c:pt idx="2">
                  <c:v>2.2999999999999998</c:v>
                </c:pt>
                <c:pt idx="3">
                  <c:v>2.27</c:v>
                </c:pt>
                <c:pt idx="4">
                  <c:v>2.1999999999999997</c:v>
                </c:pt>
                <c:pt idx="5">
                  <c:v>2.15</c:v>
                </c:pt>
                <c:pt idx="6">
                  <c:v>2.17</c:v>
                </c:pt>
                <c:pt idx="7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FE-41D5-AAAB-339AD80FE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726632"/>
        <c:axId val="517737456"/>
      </c:line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20"/>
        <c:auto val="1"/>
        <c:lblAlgn val="ctr"/>
        <c:lblOffset val="0"/>
        <c:noMultiLvlLbl val="0"/>
      </c:catAx>
      <c:valAx>
        <c:axId val="517737456"/>
        <c:scaling>
          <c:orientation val="minMax"/>
          <c:max val="2.6"/>
          <c:min val="2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midCat"/>
        <c:majorUnit val="0.2"/>
      </c:valAx>
      <c:spPr>
        <a:noFill/>
        <a:ln>
          <a:solidFill>
            <a:srgbClr val="A4A4A4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576730418943536E-2"/>
          <c:y val="6.0319865319865308E-2"/>
          <c:w val="0.94310906193078325"/>
          <c:h val="0.69608519598315521"/>
        </c:manualLayout>
      </c:layout>
      <c:lineChart>
        <c:grouping val="standard"/>
        <c:varyColors val="0"/>
        <c:ser>
          <c:idx val="0"/>
          <c:order val="0"/>
          <c:tx>
            <c:strRef>
              <c:f>'F1.'!$C$8</c:f>
              <c:strCache>
                <c:ptCount val="1"/>
                <c:pt idx="0">
                  <c:v>Per månad</c:v>
                </c:pt>
              </c:strCache>
            </c:strRef>
          </c:tx>
          <c:spPr>
            <a:ln w="38100" cap="sq">
              <a:solidFill>
                <a:srgbClr val="006A7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'F1.'!$B$9:$B$44</c:f>
              <c:numCache>
                <c:formatCode>m/d/yyyy</c:formatCode>
                <c:ptCount val="36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45046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45199</c:v>
                </c:pt>
                <c:pt idx="21">
                  <c:v>45230</c:v>
                </c:pt>
                <c:pt idx="22">
                  <c:v>45260</c:v>
                </c:pt>
                <c:pt idx="23">
                  <c:v>45291</c:v>
                </c:pt>
                <c:pt idx="24">
                  <c:v>45322</c:v>
                </c:pt>
                <c:pt idx="25">
                  <c:v>45351</c:v>
                </c:pt>
                <c:pt idx="26">
                  <c:v>45382</c:v>
                </c:pt>
                <c:pt idx="27">
                  <c:v>45412</c:v>
                </c:pt>
                <c:pt idx="28">
                  <c:v>45443</c:v>
                </c:pt>
                <c:pt idx="29">
                  <c:v>45473</c:v>
                </c:pt>
                <c:pt idx="30">
                  <c:v>45504</c:v>
                </c:pt>
                <c:pt idx="31">
                  <c:v>45535</c:v>
                </c:pt>
                <c:pt idx="32">
                  <c:v>45565</c:v>
                </c:pt>
                <c:pt idx="33">
                  <c:v>45596</c:v>
                </c:pt>
                <c:pt idx="34">
                  <c:v>45626</c:v>
                </c:pt>
                <c:pt idx="35">
                  <c:v>45657</c:v>
                </c:pt>
              </c:numCache>
            </c:numRef>
          </c:cat>
          <c:val>
            <c:numRef>
              <c:f>'F1.'!$C$9:$C$44</c:f>
              <c:numCache>
                <c:formatCode>0.000</c:formatCode>
                <c:ptCount val="36"/>
                <c:pt idx="0">
                  <c:v>0.745</c:v>
                </c:pt>
                <c:pt idx="1">
                  <c:v>0.66033334350585937</c:v>
                </c:pt>
                <c:pt idx="2">
                  <c:v>0.76900000000000002</c:v>
                </c:pt>
                <c:pt idx="3">
                  <c:v>0.57266665649414061</c:v>
                </c:pt>
                <c:pt idx="4">
                  <c:v>0.57966665649414062</c:v>
                </c:pt>
                <c:pt idx="5">
                  <c:v>0.63700000000000001</c:v>
                </c:pt>
                <c:pt idx="6">
                  <c:v>0.61199999999999999</c:v>
                </c:pt>
                <c:pt idx="7">
                  <c:v>0.76600000000000001</c:v>
                </c:pt>
                <c:pt idx="8">
                  <c:v>1.5833333129882809</c:v>
                </c:pt>
                <c:pt idx="9">
                  <c:v>2.3993333740234379</c:v>
                </c:pt>
                <c:pt idx="10">
                  <c:v>2.491333374023438</c:v>
                </c:pt>
                <c:pt idx="11">
                  <c:v>2.867</c:v>
                </c:pt>
                <c:pt idx="12">
                  <c:v>3.2793333740234378</c:v>
                </c:pt>
                <c:pt idx="13">
                  <c:v>2.6949999999999998</c:v>
                </c:pt>
                <c:pt idx="14">
                  <c:v>3.084333374023438</c:v>
                </c:pt>
                <c:pt idx="15">
                  <c:v>2.58</c:v>
                </c:pt>
                <c:pt idx="16">
                  <c:v>2.7976666870117191</c:v>
                </c:pt>
                <c:pt idx="17">
                  <c:v>2.5303333129882808</c:v>
                </c:pt>
                <c:pt idx="18">
                  <c:v>2.214</c:v>
                </c:pt>
                <c:pt idx="19">
                  <c:v>2.5289999999999999</c:v>
                </c:pt>
                <c:pt idx="20">
                  <c:v>2.7549999999999999</c:v>
                </c:pt>
                <c:pt idx="21">
                  <c:v>2.8260000000000001</c:v>
                </c:pt>
                <c:pt idx="22">
                  <c:v>3.0596666870117191</c:v>
                </c:pt>
                <c:pt idx="23">
                  <c:v>3.0426666870117192</c:v>
                </c:pt>
                <c:pt idx="24">
                  <c:v>3.452</c:v>
                </c:pt>
                <c:pt idx="25">
                  <c:v>2.8373333129882807</c:v>
                </c:pt>
                <c:pt idx="26">
                  <c:v>2.5146666870117191</c:v>
                </c:pt>
                <c:pt idx="27">
                  <c:v>2.5296666870117193</c:v>
                </c:pt>
                <c:pt idx="28">
                  <c:v>2.398666687011719</c:v>
                </c:pt>
                <c:pt idx="29">
                  <c:v>2.115333343505859</c:v>
                </c:pt>
                <c:pt idx="30">
                  <c:v>2.1803333435058589</c:v>
                </c:pt>
                <c:pt idx="31">
                  <c:v>2.141</c:v>
                </c:pt>
                <c:pt idx="32">
                  <c:v>2.6360000000000001</c:v>
                </c:pt>
                <c:pt idx="33">
                  <c:v>2.2890000000000001</c:v>
                </c:pt>
                <c:pt idx="34">
                  <c:v>2.147333343505859</c:v>
                </c:pt>
                <c:pt idx="35">
                  <c:v>1.9313333435058588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F5-4A52-90BE-030BD4EC7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726632"/>
        <c:axId val="517737456"/>
      </c:lineChart>
      <c:dateAx>
        <c:axId val="517726632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20"/>
        <c:auto val="1"/>
        <c:lblOffset val="0"/>
        <c:baseTimeUnit val="months"/>
        <c:majorUnit val="3"/>
        <c:majorTimeUnit val="months"/>
      </c:date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>
          <a:solidFill>
            <a:srgbClr val="A4A4A4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A7D"/>
            </a:solidFill>
            <a:ln>
              <a:solidFill>
                <a:srgbClr val="006A7D"/>
              </a:solidFill>
            </a:ln>
            <a:effectLst/>
          </c:spPr>
          <c:invertIfNegative val="0"/>
          <c:cat>
            <c:numRef>
              <c:f>'F2.'!$C$7:$E$7</c:f>
              <c:numCache>
                <c:formatCode>0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'F2.'!$C$8:$E$8</c:f>
              <c:numCache>
                <c:formatCode>0.00</c:formatCode>
                <c:ptCount val="3"/>
                <c:pt idx="0">
                  <c:v>14.682666717529298</c:v>
                </c:pt>
                <c:pt idx="1">
                  <c:v>33.393000122070312</c:v>
                </c:pt>
                <c:pt idx="2">
                  <c:v>29.172666748046876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2-403E-8496-A49E154D9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517726632"/>
        <c:axId val="517737456"/>
        <c:extLst/>
      </c:barChart>
      <c:catAx>
        <c:axId val="5177266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5"/>
      </c:valAx>
      <c:spPr>
        <a:noFill/>
        <a:ln w="9525">
          <a:solidFill>
            <a:srgbClr val="A4A4A4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'F3.'!$B$8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6A7D"/>
            </a:solidFill>
            <a:ln>
              <a:solidFill>
                <a:srgbClr val="006A7D"/>
              </a:solidFill>
            </a:ln>
            <a:effectLst/>
          </c:spPr>
          <c:invertIfNegative val="0"/>
          <c:cat>
            <c:numRef>
              <c:f>'F3.'!$C$7:$E$7</c:f>
              <c:numCache>
                <c:formatCode>0%</c:formatCode>
                <c:ptCount val="3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</c:numCache>
            </c:numRef>
          </c:cat>
          <c:val>
            <c:numRef>
              <c:f>'F3.'!$C$8:$E$8</c:f>
              <c:numCache>
                <c:formatCode>0.0</c:formatCode>
                <c:ptCount val="3"/>
                <c:pt idx="0">
                  <c:v>21.08867883682251</c:v>
                </c:pt>
                <c:pt idx="1">
                  <c:v>33.90930700302124</c:v>
                </c:pt>
                <c:pt idx="2">
                  <c:v>44.164913177490227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3-4AC0-8B4F-2C7634C38AE9}"/>
            </c:ext>
          </c:extLst>
        </c:ser>
        <c:ser>
          <c:idx val="2"/>
          <c:order val="1"/>
          <c:tx>
            <c:strRef>
              <c:f>'F3.'!$B$9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8971D"/>
            </a:solidFill>
            <a:ln>
              <a:solidFill>
                <a:srgbClr val="F8971D"/>
              </a:solidFill>
            </a:ln>
            <a:effectLst/>
          </c:spPr>
          <c:invertIfNegative val="0"/>
          <c:cat>
            <c:numRef>
              <c:f>'F3.'!$C$7:$E$7</c:f>
              <c:numCache>
                <c:formatCode>0%</c:formatCode>
                <c:ptCount val="3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</c:numCache>
            </c:numRef>
          </c:cat>
          <c:val>
            <c:numRef>
              <c:f>'F3.'!$C$9:$E$9</c:f>
              <c:numCache>
                <c:formatCode>0.0</c:formatCode>
                <c:ptCount val="3"/>
                <c:pt idx="0">
                  <c:v>21.818504214286808</c:v>
                </c:pt>
                <c:pt idx="1">
                  <c:v>36.238678455352783</c:v>
                </c:pt>
                <c:pt idx="2">
                  <c:v>41.402946472167969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E3-4AC0-8B4F-2C7634C38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517726632"/>
        <c:axId val="517737456"/>
        <c:extLst>
          <c:ext xmlns:c15="http://schemas.microsoft.com/office/drawing/2012/chart" uri="{02D57815-91ED-43cb-92C2-25804820EDAC}">
            <c15:filteredBar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'F3.'!$B$10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rgbClr val="F7EA48"/>
                  </a:solidFill>
                  <a:ln>
                    <a:solidFill>
                      <a:srgbClr val="F7EA48"/>
                    </a:solidFill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'F3.'!$C$7:$E$7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0.01</c:v>
                      </c:pt>
                      <c:pt idx="1">
                        <c:v>0.02</c:v>
                      </c:pt>
                      <c:pt idx="2">
                        <c:v>0.03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'F3.'!$C$10:$E$10</c15:sqref>
                        </c15:formulaRef>
                      </c:ext>
                    </c:extLst>
                    <c:numCache>
                      <c:formatCode>0.00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6E3-4AC0-8B4F-2C7634C38AE9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'F3.'!$B$11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rgbClr val="280071"/>
                  </a:solidFill>
                  <a:ln>
                    <a:solidFill>
                      <a:srgbClr val="280071"/>
                    </a:solidFill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'F3.'!$C$7:$E$7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0.01</c:v>
                      </c:pt>
                      <c:pt idx="1">
                        <c:v>0.02</c:v>
                      </c:pt>
                      <c:pt idx="2">
                        <c:v>0.03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'F3.'!$C$11:$E$11</c15:sqref>
                        </c15:formulaRef>
                      </c:ext>
                    </c:extLst>
                    <c:numCache>
                      <c:formatCode>0.00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6E3-4AC0-8B4F-2C7634C38AE9}"/>
                  </c:ext>
                </c:extLst>
              </c15:ser>
            </c15:filteredBarSeries>
            <c15:filteredBar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'F3.'!$B$12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rgbClr val="7EDDD3"/>
                  </a:solidFill>
                  <a:ln>
                    <a:solidFill>
                      <a:srgbClr val="7EDDD3"/>
                    </a:solidFill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'F3.'!$C$7:$E$7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0.01</c:v>
                      </c:pt>
                      <c:pt idx="1">
                        <c:v>0.02</c:v>
                      </c:pt>
                      <c:pt idx="2">
                        <c:v>0.03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'F3.'!$C$12:$E$12</c15:sqref>
                        </c15:formulaRef>
                      </c:ext>
                    </c:extLst>
                    <c:numCache>
                      <c:formatCode>0.00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6E3-4AC0-8B4F-2C7634C38AE9}"/>
                  </c:ext>
                </c:extLst>
              </c15:ser>
            </c15:filteredBarSeries>
          </c:ext>
        </c:extLst>
      </c:barChart>
      <c:catAx>
        <c:axId val="51772663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10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'14.'!$C$8</c:f>
              <c:strCache>
                <c:ptCount val="1"/>
                <c:pt idx="0">
                  <c:v>Ingen amortering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'14.'!$B$9:$B$13</c:f>
              <c:strCache>
                <c:ptCount val="5"/>
                <c:pt idx="0">
                  <c:v>18–30 år</c:v>
                </c:pt>
                <c:pt idx="1">
                  <c:v>31–40 år</c:v>
                </c:pt>
                <c:pt idx="2">
                  <c:v>41–50 år</c:v>
                </c:pt>
                <c:pt idx="3">
                  <c:v>51–64 år</c:v>
                </c:pt>
                <c:pt idx="4">
                  <c:v>65 år och äldre</c:v>
                </c:pt>
              </c:strCache>
            </c:strRef>
          </c:cat>
          <c:val>
            <c:numRef>
              <c:f>'14.'!$C$9:$C$13</c:f>
              <c:numCache>
                <c:formatCode>0</c:formatCode>
                <c:ptCount val="5"/>
                <c:pt idx="0">
                  <c:v>7.76</c:v>
                </c:pt>
                <c:pt idx="1">
                  <c:v>9.24</c:v>
                </c:pt>
                <c:pt idx="2">
                  <c:v>16.649999999999999</c:v>
                </c:pt>
                <c:pt idx="3">
                  <c:v>24.45</c:v>
                </c:pt>
                <c:pt idx="4">
                  <c:v>44.74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98-4389-A06C-9C65922DD95C}"/>
            </c:ext>
          </c:extLst>
        </c:ser>
        <c:ser>
          <c:idx val="1"/>
          <c:order val="1"/>
          <c:tx>
            <c:strRef>
              <c:f>'14.'!$D$8</c:f>
              <c:strCache>
                <c:ptCount val="1"/>
                <c:pt idx="0">
                  <c:v>Runt 1 procent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'14.'!$B$9:$B$13</c:f>
              <c:strCache>
                <c:ptCount val="5"/>
                <c:pt idx="0">
                  <c:v>18–30 år</c:v>
                </c:pt>
                <c:pt idx="1">
                  <c:v>31–40 år</c:v>
                </c:pt>
                <c:pt idx="2">
                  <c:v>41–50 år</c:v>
                </c:pt>
                <c:pt idx="3">
                  <c:v>51–64 år</c:v>
                </c:pt>
                <c:pt idx="4">
                  <c:v>65 år och äldre</c:v>
                </c:pt>
              </c:strCache>
            </c:strRef>
          </c:cat>
          <c:val>
            <c:numRef>
              <c:f>'14.'!$D$9:$D$13</c:f>
              <c:numCache>
                <c:formatCode>0</c:formatCode>
                <c:ptCount val="5"/>
                <c:pt idx="0">
                  <c:v>14.96</c:v>
                </c:pt>
                <c:pt idx="1">
                  <c:v>21.38</c:v>
                </c:pt>
                <c:pt idx="2">
                  <c:v>27.92</c:v>
                </c:pt>
                <c:pt idx="3">
                  <c:v>24.57</c:v>
                </c:pt>
                <c:pt idx="4">
                  <c:v>20.92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98-4389-A06C-9C65922DD95C}"/>
            </c:ext>
          </c:extLst>
        </c:ser>
        <c:ser>
          <c:idx val="2"/>
          <c:order val="2"/>
          <c:tx>
            <c:strRef>
              <c:f>'14.'!$E$8</c:f>
              <c:strCache>
                <c:ptCount val="1"/>
                <c:pt idx="0">
                  <c:v>Runt 2 procent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'14.'!$B$9:$B$13</c:f>
              <c:strCache>
                <c:ptCount val="5"/>
                <c:pt idx="0">
                  <c:v>18–30 år</c:v>
                </c:pt>
                <c:pt idx="1">
                  <c:v>31–40 år</c:v>
                </c:pt>
                <c:pt idx="2">
                  <c:v>41–50 år</c:v>
                </c:pt>
                <c:pt idx="3">
                  <c:v>51–64 år</c:v>
                </c:pt>
                <c:pt idx="4">
                  <c:v>65 år och äldre</c:v>
                </c:pt>
              </c:strCache>
            </c:strRef>
          </c:cat>
          <c:val>
            <c:numRef>
              <c:f>'14.'!$E$9:$E$13</c:f>
              <c:numCache>
                <c:formatCode>0</c:formatCode>
                <c:ptCount val="5"/>
                <c:pt idx="0">
                  <c:v>70.3</c:v>
                </c:pt>
                <c:pt idx="1">
                  <c:v>60.38</c:v>
                </c:pt>
                <c:pt idx="2">
                  <c:v>44.36</c:v>
                </c:pt>
                <c:pt idx="3">
                  <c:v>33.32</c:v>
                </c:pt>
                <c:pt idx="4">
                  <c:v>18.34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98-4389-A06C-9C65922DD95C}"/>
            </c:ext>
          </c:extLst>
        </c:ser>
        <c:ser>
          <c:idx val="3"/>
          <c:order val="3"/>
          <c:tx>
            <c:strRef>
              <c:f>'14.'!$F$8</c:f>
              <c:strCache>
                <c:ptCount val="1"/>
                <c:pt idx="0">
                  <c:v>Runt 3 procent och mer</c:v>
                </c:pt>
              </c:strCache>
            </c:strRef>
          </c:tx>
          <c:spPr>
            <a:solidFill>
              <a:srgbClr val="F7EA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'14.'!$B$9:$B$13</c:f>
              <c:strCache>
                <c:ptCount val="5"/>
                <c:pt idx="0">
                  <c:v>18–30 år</c:v>
                </c:pt>
                <c:pt idx="1">
                  <c:v>31–40 år</c:v>
                </c:pt>
                <c:pt idx="2">
                  <c:v>41–50 år</c:v>
                </c:pt>
                <c:pt idx="3">
                  <c:v>51–64 år</c:v>
                </c:pt>
                <c:pt idx="4">
                  <c:v>65 år och äldre</c:v>
                </c:pt>
              </c:strCache>
            </c:strRef>
          </c:cat>
          <c:val>
            <c:numRef>
              <c:f>'14.'!$F$9:$F$13</c:f>
              <c:numCache>
                <c:formatCode>0</c:formatCode>
                <c:ptCount val="5"/>
                <c:pt idx="0">
                  <c:v>6.99</c:v>
                </c:pt>
                <c:pt idx="1">
                  <c:v>9</c:v>
                </c:pt>
                <c:pt idx="2">
                  <c:v>11.06</c:v>
                </c:pt>
                <c:pt idx="3">
                  <c:v>17.649999999999999</c:v>
                </c:pt>
                <c:pt idx="4">
                  <c:v>16.010000000000002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98-4389-A06C-9C65922DD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20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0804653941406696E-2"/>
          <c:y val="2.5229800851411244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'15.'!$E$8</c:f>
              <c:strCache>
                <c:ptCount val="1"/>
                <c:pt idx="0">
                  <c:v>Räntekvot – efter avdrag</c:v>
                </c:pt>
              </c:strCache>
            </c:strRef>
          </c:tx>
          <c:spPr>
            <a:solidFill>
              <a:srgbClr val="006A7D"/>
            </a:solidFill>
            <a:ln>
              <a:solidFill>
                <a:srgbClr val="006A7D"/>
              </a:solidFill>
            </a:ln>
            <a:effectLst/>
          </c:spPr>
          <c:invertIfNegative val="0"/>
          <c:cat>
            <c:numRef>
              <c:f>'15.'!$B$9:$B$16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'15.'!$E$9:$E$16</c:f>
              <c:numCache>
                <c:formatCode>0.0</c:formatCode>
                <c:ptCount val="8"/>
                <c:pt idx="0">
                  <c:v>3.8936999999999999</c:v>
                </c:pt>
                <c:pt idx="1">
                  <c:v>3.5492999999999997</c:v>
                </c:pt>
                <c:pt idx="2">
                  <c:v>3.6202999999999999</c:v>
                </c:pt>
                <c:pt idx="3">
                  <c:v>3.7377000000000002</c:v>
                </c:pt>
                <c:pt idx="4">
                  <c:v>3.6325000000000003</c:v>
                </c:pt>
                <c:pt idx="5">
                  <c:v>7.88</c:v>
                </c:pt>
                <c:pt idx="6">
                  <c:v>10.747</c:v>
                </c:pt>
                <c:pt idx="7">
                  <c:v>9.3735999999999997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A-4CBF-9658-78D968CAE2FE}"/>
            </c:ext>
          </c:extLst>
        </c:ser>
        <c:ser>
          <c:idx val="1"/>
          <c:order val="1"/>
          <c:tx>
            <c:strRef>
              <c:f>'15.'!$C$8</c:f>
              <c:strCache>
                <c:ptCount val="1"/>
                <c:pt idx="0">
                  <c:v>Räntekvot – före avdrag</c:v>
                </c:pt>
              </c:strCache>
            </c:strRef>
          </c:tx>
          <c:spPr>
            <a:pattFill prst="wdDnDiag">
              <a:fgClr>
                <a:srgbClr val="006A7D"/>
              </a:fgClr>
              <a:bgClr>
                <a:sysClr val="window" lastClr="FFFFFF"/>
              </a:bgClr>
            </a:pattFill>
            <a:ln>
              <a:solidFill>
                <a:srgbClr val="006A7D"/>
              </a:solidFill>
            </a:ln>
            <a:effectLst/>
          </c:spPr>
          <c:invertIfNegative val="0"/>
          <c:cat>
            <c:numRef>
              <c:f>'15.'!$B$9:$B$16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'15.'!$D$9:$D$16</c:f>
              <c:numCache>
                <c:formatCode>0.0</c:formatCode>
                <c:ptCount val="8"/>
                <c:pt idx="0">
                  <c:v>1.6685999999999996</c:v>
                </c:pt>
                <c:pt idx="1">
                  <c:v>1.5209999999999999</c:v>
                </c:pt>
                <c:pt idx="2">
                  <c:v>1.5513999999999997</c:v>
                </c:pt>
                <c:pt idx="3">
                  <c:v>1.6017999999999999</c:v>
                </c:pt>
                <c:pt idx="4">
                  <c:v>1.5567000000000002</c:v>
                </c:pt>
                <c:pt idx="5">
                  <c:v>3.3632</c:v>
                </c:pt>
                <c:pt idx="6">
                  <c:v>4.5002999999999993</c:v>
                </c:pt>
                <c:pt idx="7">
                  <c:v>3.9476999999999993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5A-4CBF-9658-78D968CAE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  <c:extLst>
          <c:ext xmlns:c15="http://schemas.microsoft.com/office/drawing/2012/chart" uri="{02D57815-91ED-43cb-92C2-25804820EDAC}">
            <c15:filteredBarSeries>
              <c15:ser>
                <c:idx val="0"/>
                <c:order val="2"/>
                <c:tx>
                  <c:strRef>
                    <c:extLst>
                      <c:ext uri="{02D57815-91ED-43cb-92C2-25804820EDAC}">
                        <c15:formulaRef>
                          <c15:sqref>'15.'!$C$8</c15:sqref>
                        </c15:formulaRef>
                      </c:ext>
                    </c:extLst>
                    <c:strCache>
                      <c:ptCount val="1"/>
                      <c:pt idx="0">
                        <c:v>Räntekvot – före avdrag</c:v>
                      </c:pt>
                    </c:strCache>
                  </c:strRef>
                </c:tx>
                <c:spPr>
                  <a:solidFill>
                    <a:srgbClr val="006A7D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'15.'!$B$9:$B$16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  <c:pt idx="6">
                        <c:v>2023</c:v>
                      </c:pt>
                      <c:pt idx="7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'15.'!$C$9:$C$16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5.5622999999999996</c:v>
                      </c:pt>
                      <c:pt idx="1">
                        <c:v>5.0702999999999996</c:v>
                      </c:pt>
                      <c:pt idx="2">
                        <c:v>5.1716999999999995</c:v>
                      </c:pt>
                      <c:pt idx="3">
                        <c:v>5.3395000000000001</c:v>
                      </c:pt>
                      <c:pt idx="4">
                        <c:v>5.1892000000000005</c:v>
                      </c:pt>
                      <c:pt idx="5">
                        <c:v>11.2432</c:v>
                      </c:pt>
                      <c:pt idx="6">
                        <c:v>15.247299999999999</c:v>
                      </c:pt>
                      <c:pt idx="7">
                        <c:v>13.321299999999999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45A-4CBF-9658-78D968CAE2FE}"/>
                  </c:ext>
                </c:extLst>
              </c15:ser>
            </c15:filteredBarSeries>
          </c:ext>
        </c:extLst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4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'16.'!$C$8</c:f>
              <c:strCache>
                <c:ptCount val="1"/>
                <c:pt idx="0">
                  <c:v>Räntebetalning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numRef>
              <c:f>'16.'!$B$9:$B$16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'16.'!$C$9:$C$16</c:f>
              <c:numCache>
                <c:formatCode>0.0</c:formatCode>
                <c:ptCount val="8"/>
                <c:pt idx="0">
                  <c:v>4.0257000000000005</c:v>
                </c:pt>
                <c:pt idx="1">
                  <c:v>3.6755000000000004</c:v>
                </c:pt>
                <c:pt idx="2">
                  <c:v>3.7662</c:v>
                </c:pt>
                <c:pt idx="3">
                  <c:v>3.7719999999999998</c:v>
                </c:pt>
                <c:pt idx="4">
                  <c:v>3.7809000000000004</c:v>
                </c:pt>
                <c:pt idx="5">
                  <c:v>8.2752999999999997</c:v>
                </c:pt>
                <c:pt idx="6">
                  <c:v>11.289899999999999</c:v>
                </c:pt>
                <c:pt idx="7">
                  <c:v>9.8041999999999998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C-4950-B269-F7A2B07F5157}"/>
            </c:ext>
          </c:extLst>
        </c:ser>
        <c:ser>
          <c:idx val="1"/>
          <c:order val="1"/>
          <c:tx>
            <c:strRef>
              <c:f>'16.'!$D$8</c:f>
              <c:strCache>
                <c:ptCount val="1"/>
                <c:pt idx="0">
                  <c:v>Amortering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numRef>
              <c:f>'16.'!$B$9:$B$16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'16.'!$D$9:$D$16</c:f>
              <c:numCache>
                <c:formatCode>0.0</c:formatCode>
                <c:ptCount val="8"/>
                <c:pt idx="0">
                  <c:v>6.8865999999999996</c:v>
                </c:pt>
                <c:pt idx="1">
                  <c:v>6.8144999999999998</c:v>
                </c:pt>
                <c:pt idx="2">
                  <c:v>7.016799999999999</c:v>
                </c:pt>
                <c:pt idx="3">
                  <c:v>7.0895000000000001</c:v>
                </c:pt>
                <c:pt idx="4">
                  <c:v>7.8633999999999995</c:v>
                </c:pt>
                <c:pt idx="5">
                  <c:v>7.5645000000000007</c:v>
                </c:pt>
                <c:pt idx="6">
                  <c:v>6.6870000000000003</c:v>
                </c:pt>
                <c:pt idx="7">
                  <c:v>6.5352999999999994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C-4950-B269-F7A2B07F5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layout>
        <c:manualLayout>
          <c:xMode val="edge"/>
          <c:yMode val="edge"/>
          <c:x val="2.4387584385318347E-2"/>
          <c:y val="0.90354335172114442"/>
          <c:w val="0.96637154435332351"/>
          <c:h val="5.7341694512599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'17.'!$C$8</c:f>
              <c:strCache>
                <c:ptCount val="1"/>
                <c:pt idx="0">
                  <c:v>Median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numRef>
              <c:f>'17.'!$B$9:$B$16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'17.'!$C$9:$C$16</c:f>
              <c:numCache>
                <c:formatCode>0</c:formatCode>
                <c:ptCount val="8"/>
                <c:pt idx="0">
                  <c:v>10.311999999999999</c:v>
                </c:pt>
                <c:pt idx="1">
                  <c:v>10.029999999999999</c:v>
                </c:pt>
                <c:pt idx="2">
                  <c:v>10.263</c:v>
                </c:pt>
                <c:pt idx="3">
                  <c:v>10.457000000000001</c:v>
                </c:pt>
                <c:pt idx="4">
                  <c:v>10.705</c:v>
                </c:pt>
                <c:pt idx="5">
                  <c:v>14.946999999999999</c:v>
                </c:pt>
                <c:pt idx="6">
                  <c:v>17.286000000000001</c:v>
                </c:pt>
                <c:pt idx="7">
                  <c:v>15.612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2-4F7F-AA7C-5F43A9E6A3A6}"/>
            </c:ext>
          </c:extLst>
        </c:ser>
        <c:ser>
          <c:idx val="1"/>
          <c:order val="1"/>
          <c:tx>
            <c:strRef>
              <c:f>'17.'!$E$8</c:f>
              <c:strCache>
                <c:ptCount val="1"/>
                <c:pt idx="0">
                  <c:v>90:e percentilen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numRef>
              <c:f>'17.'!$B$9:$B$16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'17.'!$D$9:$D$16</c:f>
              <c:numCache>
                <c:formatCode>0</c:formatCode>
                <c:ptCount val="8"/>
                <c:pt idx="0">
                  <c:v>7.6480000000000015</c:v>
                </c:pt>
                <c:pt idx="1">
                  <c:v>7.1190000000000015</c:v>
                </c:pt>
                <c:pt idx="2">
                  <c:v>7.0649999999999995</c:v>
                </c:pt>
                <c:pt idx="3">
                  <c:v>7.2339999999999982</c:v>
                </c:pt>
                <c:pt idx="4">
                  <c:v>7.2509999999999994</c:v>
                </c:pt>
                <c:pt idx="5">
                  <c:v>9.2490000000000023</c:v>
                </c:pt>
                <c:pt idx="6">
                  <c:v>10.646999999999998</c:v>
                </c:pt>
                <c:pt idx="7">
                  <c:v>9.9770000000000003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2-4F7F-AA7C-5F43A9E6A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scatterChart>
        <c:scatterStyle val="lineMarker"/>
        <c:varyColors val="0"/>
        <c:ser>
          <c:idx val="2"/>
          <c:order val="2"/>
          <c:tx>
            <c:strRef>
              <c:f>'17.'!$F$8</c:f>
              <c:strCache>
                <c:ptCount val="1"/>
                <c:pt idx="0">
                  <c:v>Medelvärde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20"/>
            <c:spPr>
              <a:solidFill>
                <a:srgbClr val="6E2B62"/>
              </a:solidFill>
              <a:ln w="9525">
                <a:noFill/>
              </a:ln>
              <a:effectLst/>
            </c:spPr>
          </c:marker>
          <c:yVal>
            <c:numRef>
              <c:f>'17.'!$F$9:$F$16</c:f>
              <c:numCache>
                <c:formatCode>0</c:formatCode>
                <c:ptCount val="8"/>
                <c:pt idx="0">
                  <c:v>11.023999999999999</c:v>
                </c:pt>
                <c:pt idx="1">
                  <c:v>10.705</c:v>
                </c:pt>
                <c:pt idx="2">
                  <c:v>10.909000000000001</c:v>
                </c:pt>
                <c:pt idx="3">
                  <c:v>11.176</c:v>
                </c:pt>
                <c:pt idx="4">
                  <c:v>11.473000000000001</c:v>
                </c:pt>
                <c:pt idx="5">
                  <c:v>15.585000000000001</c:v>
                </c:pt>
                <c:pt idx="6">
                  <c:v>17.878</c:v>
                </c:pt>
                <c:pt idx="7">
                  <c:v>16.2455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C2-4F7F-AA7C-5F43A9E6A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726632"/>
        <c:axId val="517737456"/>
      </c:scatte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194321895424834"/>
          <c:y val="5.2074346405228761E-2"/>
          <c:w val="0.78889481209150325"/>
          <c:h val="0.78889481209150325"/>
        </c:manualLayout>
      </c:layout>
      <c:pieChart>
        <c:varyColors val="1"/>
        <c:ser>
          <c:idx val="0"/>
          <c:order val="0"/>
          <c:tx>
            <c:strRef>
              <c:f>'3. '!$C$8</c:f>
              <c:strCache>
                <c:ptCount val="1"/>
                <c:pt idx="0">
                  <c:v>2024</c:v>
                </c:pt>
              </c:strCache>
            </c:strRef>
          </c:tx>
          <c:dPt>
            <c:idx val="0"/>
            <c:bubble3D val="0"/>
            <c:spPr>
              <a:solidFill>
                <a:srgbClr val="006A7D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92-4637-9C59-3961CF13CF27}"/>
              </c:ext>
            </c:extLst>
          </c:dPt>
          <c:dPt>
            <c:idx val="1"/>
            <c:bubble3D val="0"/>
            <c:spPr>
              <a:solidFill>
                <a:srgbClr val="F8971D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92-4637-9C59-3961CF13CF27}"/>
              </c:ext>
            </c:extLst>
          </c:dPt>
          <c:dPt>
            <c:idx val="2"/>
            <c:bubble3D val="0"/>
            <c:spPr>
              <a:solidFill>
                <a:srgbClr val="6E2B62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92-4637-9C59-3961CF13CF27}"/>
              </c:ext>
            </c:extLst>
          </c:dPt>
          <c:dPt>
            <c:idx val="3"/>
            <c:bubble3D val="0"/>
            <c:spPr>
              <a:solidFill>
                <a:srgbClr val="F7EA48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892-4637-9C59-3961CF13CF27}"/>
              </c:ext>
            </c:extLst>
          </c:dPt>
          <c:dPt>
            <c:idx val="4"/>
            <c:bubble3D val="0"/>
            <c:spPr>
              <a:solidFill>
                <a:srgbClr val="28007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892-4637-9C59-3961CF13CF27}"/>
              </c:ext>
            </c:extLst>
          </c:dPt>
          <c:dPt>
            <c:idx val="5"/>
            <c:bubble3D val="0"/>
            <c:spPr>
              <a:solidFill>
                <a:srgbClr val="7EDDD3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892-4637-9C59-3961CF13CF27}"/>
              </c:ext>
            </c:extLst>
          </c:dPt>
          <c:dPt>
            <c:idx val="6"/>
            <c:bubble3D val="0"/>
            <c:spPr>
              <a:solidFill>
                <a:srgbClr val="00000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892-4637-9C59-3961CF13CF27}"/>
              </c:ext>
            </c:extLst>
          </c:dPt>
          <c:dPt>
            <c:idx val="7"/>
            <c:bubble3D val="0"/>
            <c:spPr>
              <a:solidFill>
                <a:srgbClr val="ADB8BF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892-4637-9C59-3961CF13CF27}"/>
              </c:ext>
            </c:extLst>
          </c:dPt>
          <c:dPt>
            <c:idx val="8"/>
            <c:bubble3D val="0"/>
            <c:spPr>
              <a:solidFill>
                <a:srgbClr val="1E1C20"/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892-4637-9C59-3961CF13CF27}"/>
              </c:ext>
            </c:extLst>
          </c:dPt>
          <c:dPt>
            <c:idx val="9"/>
            <c:bubble3D val="0"/>
            <c:spPr>
              <a:solidFill>
                <a:srgbClr val="FFF298"/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892-4637-9C59-3961CF13CF27}"/>
              </c:ext>
            </c:extLst>
          </c:dPt>
          <c:dLbls>
            <c:dLbl>
              <c:idx val="3"/>
              <c:tx>
                <c:rich>
                  <a:bodyPr/>
                  <a:lstStyle/>
                  <a:p>
                    <a:fld id="{DB6C54CA-3751-45E4-BDDC-55D905283EEC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[VÄRDE]</a:t>
                    </a:fld>
                    <a:endParaRPr lang="sv-SE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892-4637-9C59-3961CF13CF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 '!$B$9:$B$13</c:f>
              <c:strCache>
                <c:ptCount val="5"/>
                <c:pt idx="0">
                  <c:v>18–30 år</c:v>
                </c:pt>
                <c:pt idx="1">
                  <c:v>31–40 år</c:v>
                </c:pt>
                <c:pt idx="2">
                  <c:v>41–50 år</c:v>
                </c:pt>
                <c:pt idx="3">
                  <c:v>51–64 år</c:v>
                </c:pt>
                <c:pt idx="4">
                  <c:v>65 år och äldre</c:v>
                </c:pt>
              </c:strCache>
            </c:strRef>
          </c:cat>
          <c:val>
            <c:numRef>
              <c:f>'3. '!$C$9:$C$13</c:f>
              <c:numCache>
                <c:formatCode>0</c:formatCode>
                <c:ptCount val="5"/>
                <c:pt idx="0">
                  <c:v>28.04</c:v>
                </c:pt>
                <c:pt idx="1">
                  <c:v>31.22</c:v>
                </c:pt>
                <c:pt idx="2">
                  <c:v>16.38</c:v>
                </c:pt>
                <c:pt idx="3">
                  <c:v>18</c:v>
                </c:pt>
                <c:pt idx="4">
                  <c:v>6.36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92-4637-9C59-3961CF13CF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29215643612492"/>
          <c:y val="0.84948728646105764"/>
          <c:w val="0.77226198325114914"/>
          <c:h val="0.136055916311460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3386839708561E-2"/>
          <c:y val="2.9798989898989898E-2"/>
          <c:w val="0.86532263205828774"/>
          <c:h val="0.77531847262714615"/>
        </c:manualLayout>
      </c:layout>
      <c:areaChart>
        <c:grouping val="stacked"/>
        <c:varyColors val="0"/>
        <c:ser>
          <c:idx val="0"/>
          <c:order val="0"/>
          <c:tx>
            <c:strRef>
              <c:f>'F4.'!$B$9</c:f>
              <c:strCache>
                <c:ptCount val="1"/>
                <c:pt idx="0">
                  <c:v>Räntebetalningar (efter ränteavdrag)</c:v>
                </c:pt>
              </c:strCache>
            </c:strRef>
          </c:tx>
          <c:spPr>
            <a:solidFill>
              <a:srgbClr val="006A7D"/>
            </a:solidFill>
            <a:ln w="0">
              <a:noFill/>
            </a:ln>
            <a:effectLst/>
          </c:spPr>
          <c:cat>
            <c:numRef>
              <c:f>'F4.'!$C$8:$J$8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'F4.'!$C$9:$J$9</c:f>
              <c:numCache>
                <c:formatCode>0.0</c:formatCode>
                <c:ptCount val="8"/>
                <c:pt idx="0">
                  <c:v>3.8130999999999999</c:v>
                </c:pt>
                <c:pt idx="1">
                  <c:v>3.5230999999999999</c:v>
                </c:pt>
                <c:pt idx="2">
                  <c:v>3.6067</c:v>
                </c:pt>
                <c:pt idx="3">
                  <c:v>3.742</c:v>
                </c:pt>
                <c:pt idx="4">
                  <c:v>3.7047999999999996</c:v>
                </c:pt>
                <c:pt idx="5">
                  <c:v>8.0855999999999995</c:v>
                </c:pt>
                <c:pt idx="6">
                  <c:v>10.685500000000001</c:v>
                </c:pt>
                <c:pt idx="7">
                  <c:v>9.4390999999999998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B-42D2-89BE-8A63D42DAE50}"/>
            </c:ext>
          </c:extLst>
        </c:ser>
        <c:ser>
          <c:idx val="1"/>
          <c:order val="1"/>
          <c:tx>
            <c:strRef>
              <c:f>'F4.'!$B$10</c:f>
              <c:strCache>
                <c:ptCount val="1"/>
                <c:pt idx="0">
                  <c:v>Amorteringar</c:v>
                </c:pt>
              </c:strCache>
            </c:strRef>
          </c:tx>
          <c:spPr>
            <a:solidFill>
              <a:srgbClr val="F8971D"/>
            </a:solidFill>
            <a:ln w="12700">
              <a:noFill/>
            </a:ln>
            <a:effectLst/>
          </c:spPr>
          <c:cat>
            <c:numRef>
              <c:f>'F4.'!$C$8:$J$8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'F4.'!$C$10:$J$10</c:f>
              <c:numCache>
                <c:formatCode>0.0</c:formatCode>
                <c:ptCount val="8"/>
                <c:pt idx="0">
                  <c:v>5.9249999999999998</c:v>
                </c:pt>
                <c:pt idx="1">
                  <c:v>6.1871</c:v>
                </c:pt>
                <c:pt idx="2">
                  <c:v>6.202</c:v>
                </c:pt>
                <c:pt idx="3">
                  <c:v>6.3235000000000001</c:v>
                </c:pt>
                <c:pt idx="4">
                  <c:v>6.9600999999999997</c:v>
                </c:pt>
                <c:pt idx="5">
                  <c:v>6.3388</c:v>
                </c:pt>
                <c:pt idx="6">
                  <c:v>5.4302999999999999</c:v>
                </c:pt>
                <c:pt idx="7">
                  <c:v>5.6391999999999998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B-42D2-89BE-8A63D42DAE50}"/>
            </c:ext>
          </c:extLst>
        </c:ser>
        <c:ser>
          <c:idx val="2"/>
          <c:order val="2"/>
          <c:tx>
            <c:strRef>
              <c:f>'F4.'!$B$11</c:f>
              <c:strCache>
                <c:ptCount val="1"/>
                <c:pt idx="0">
                  <c:v>Kostnader för drift och förslitning</c:v>
                </c:pt>
              </c:strCache>
            </c:strRef>
          </c:tx>
          <c:spPr>
            <a:solidFill>
              <a:srgbClr val="6E2B62"/>
            </a:solidFill>
            <a:ln w="12700">
              <a:noFill/>
            </a:ln>
            <a:effectLst/>
          </c:spPr>
          <c:cat>
            <c:numRef>
              <c:f>'F4.'!$C$8:$J$8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'F4.'!$C$11:$J$11</c:f>
              <c:numCache>
                <c:formatCode>0.0</c:formatCode>
                <c:ptCount val="8"/>
                <c:pt idx="0">
                  <c:v>5.6515999999999993</c:v>
                </c:pt>
                <c:pt idx="1">
                  <c:v>5.3261000000000003</c:v>
                </c:pt>
                <c:pt idx="2">
                  <c:v>5.3525</c:v>
                </c:pt>
                <c:pt idx="3">
                  <c:v>5.5026999999999999</c:v>
                </c:pt>
                <c:pt idx="4">
                  <c:v>5.8682999999999996</c:v>
                </c:pt>
                <c:pt idx="5">
                  <c:v>5.8219000000000003</c:v>
                </c:pt>
                <c:pt idx="6">
                  <c:v>5.4443000000000001</c:v>
                </c:pt>
                <c:pt idx="7">
                  <c:v>5.3125999999999998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5B-42D2-89BE-8A63D42DAE50}"/>
            </c:ext>
          </c:extLst>
        </c:ser>
        <c:ser>
          <c:idx val="3"/>
          <c:order val="3"/>
          <c:tx>
            <c:strRef>
              <c:f>'F4.'!$B$12</c:f>
              <c:strCache>
                <c:ptCount val="1"/>
                <c:pt idx="0">
                  <c:v>Kostnader för energi</c:v>
                </c:pt>
              </c:strCache>
            </c:strRef>
          </c:tx>
          <c:spPr>
            <a:solidFill>
              <a:srgbClr val="F7EA48"/>
            </a:solidFill>
            <a:ln w="12700">
              <a:noFill/>
            </a:ln>
            <a:effectLst/>
          </c:spPr>
          <c:cat>
            <c:numRef>
              <c:f>'F4.'!$C$8:$J$8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'F4.'!$C$12:$J$12</c:f>
              <c:numCache>
                <c:formatCode>0.0</c:formatCode>
                <c:ptCount val="8"/>
                <c:pt idx="0">
                  <c:v>5.4926000000000004</c:v>
                </c:pt>
                <c:pt idx="1">
                  <c:v>5.8292999999999999</c:v>
                </c:pt>
                <c:pt idx="2">
                  <c:v>5.9695999999999998</c:v>
                </c:pt>
                <c:pt idx="3">
                  <c:v>4.8651999999999997</c:v>
                </c:pt>
                <c:pt idx="4">
                  <c:v>5.2921999999999993</c:v>
                </c:pt>
                <c:pt idx="5">
                  <c:v>9.0579999999999998</c:v>
                </c:pt>
                <c:pt idx="6">
                  <c:v>7.2182999999999993</c:v>
                </c:pt>
                <c:pt idx="7">
                  <c:v>5.5177999999999994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5B-42D2-89BE-8A63D42DAE50}"/>
            </c:ext>
          </c:extLst>
        </c:ser>
        <c:ser>
          <c:idx val="4"/>
          <c:order val="4"/>
          <c:tx>
            <c:strRef>
              <c:f>'F4.'!$B$13</c:f>
              <c:strCache>
                <c:ptCount val="1"/>
                <c:pt idx="0">
                  <c:v>Bostadsskatter</c:v>
                </c:pt>
              </c:strCache>
            </c:strRef>
          </c:tx>
          <c:spPr>
            <a:solidFill>
              <a:srgbClr val="280071"/>
            </a:solidFill>
            <a:ln w="12700">
              <a:noFill/>
            </a:ln>
            <a:effectLst/>
          </c:spPr>
          <c:cat>
            <c:numRef>
              <c:f>'F4.'!$C$8:$J$8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'F4.'!$C$13:$J$13</c:f>
              <c:numCache>
                <c:formatCode>0.0</c:formatCode>
                <c:ptCount val="8"/>
                <c:pt idx="0">
                  <c:v>1.7661</c:v>
                </c:pt>
                <c:pt idx="1">
                  <c:v>1.6688000000000001</c:v>
                </c:pt>
                <c:pt idx="2">
                  <c:v>1.7679</c:v>
                </c:pt>
                <c:pt idx="3">
                  <c:v>1.7924</c:v>
                </c:pt>
                <c:pt idx="4">
                  <c:v>1.7805000000000002</c:v>
                </c:pt>
                <c:pt idx="5">
                  <c:v>1.8227</c:v>
                </c:pt>
                <c:pt idx="6">
                  <c:v>1.7479000000000002</c:v>
                </c:pt>
                <c:pt idx="7">
                  <c:v>1.7255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5B-42D2-89BE-8A63D42DA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726632"/>
        <c:axId val="517737456"/>
      </c:area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1E+21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midCat"/>
      </c:valAx>
      <c:spPr>
        <a:noFill/>
        <a:ln>
          <a:solidFill>
            <a:srgbClr val="A4A4A4"/>
          </a:solidFill>
        </a:ln>
        <a:effectLst/>
      </c:spPr>
    </c:plotArea>
    <c:legend>
      <c:legendPos val="b"/>
      <c:layout>
        <c:manualLayout>
          <c:xMode val="edge"/>
          <c:yMode val="edge"/>
          <c:x val="2.008651767451955E-2"/>
          <c:y val="0.85519193391642367"/>
          <c:w val="0.95586494224754404"/>
          <c:h val="0.1293804664723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3386839708561E-2"/>
          <c:y val="2.9798989898989898E-2"/>
          <c:w val="0.86532263205828774"/>
          <c:h val="0.77531847262714615"/>
        </c:manualLayout>
      </c:layout>
      <c:areaChart>
        <c:grouping val="stacked"/>
        <c:varyColors val="0"/>
        <c:ser>
          <c:idx val="0"/>
          <c:order val="0"/>
          <c:tx>
            <c:strRef>
              <c:f>'F5.'!$B$9</c:f>
              <c:strCache>
                <c:ptCount val="1"/>
                <c:pt idx="0">
                  <c:v>Räntebetalningar (efter ränteavdrag)</c:v>
                </c:pt>
              </c:strCache>
            </c:strRef>
          </c:tx>
          <c:spPr>
            <a:solidFill>
              <a:srgbClr val="006A7D"/>
            </a:solidFill>
            <a:ln w="0">
              <a:noFill/>
            </a:ln>
            <a:effectLst/>
          </c:spPr>
          <c:cat>
            <c:numRef>
              <c:f>'F5.'!$C$8:$J$8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'F5.'!$C$9:$J$9</c:f>
              <c:numCache>
                <c:formatCode>0.0</c:formatCode>
                <c:ptCount val="8"/>
                <c:pt idx="0">
                  <c:v>4.05</c:v>
                </c:pt>
                <c:pt idx="1">
                  <c:v>3.66</c:v>
                </c:pt>
                <c:pt idx="2">
                  <c:v>3.73</c:v>
                </c:pt>
                <c:pt idx="3">
                  <c:v>3.84</c:v>
                </c:pt>
                <c:pt idx="4">
                  <c:v>3.6700000000000004</c:v>
                </c:pt>
                <c:pt idx="5">
                  <c:v>7.9</c:v>
                </c:pt>
                <c:pt idx="6">
                  <c:v>11</c:v>
                </c:pt>
                <c:pt idx="7">
                  <c:v>9.56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6-48DF-BF2F-4798B0A7EC30}"/>
            </c:ext>
          </c:extLst>
        </c:ser>
        <c:ser>
          <c:idx val="1"/>
          <c:order val="1"/>
          <c:tx>
            <c:strRef>
              <c:f>'F5.'!$B$10</c:f>
              <c:strCache>
                <c:ptCount val="1"/>
                <c:pt idx="0">
                  <c:v>Amorteringar</c:v>
                </c:pt>
              </c:strCache>
            </c:strRef>
          </c:tx>
          <c:spPr>
            <a:solidFill>
              <a:srgbClr val="F8971D"/>
            </a:solidFill>
            <a:ln w="12700">
              <a:noFill/>
            </a:ln>
            <a:effectLst/>
          </c:spPr>
          <c:cat>
            <c:numRef>
              <c:f>'F5.'!$C$8:$J$8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'F5.'!$C$10:$J$10</c:f>
              <c:numCache>
                <c:formatCode>0.0</c:formatCode>
                <c:ptCount val="8"/>
                <c:pt idx="0">
                  <c:v>5.9499999999999993</c:v>
                </c:pt>
                <c:pt idx="1">
                  <c:v>6.17</c:v>
                </c:pt>
                <c:pt idx="2">
                  <c:v>6.2799999999999994</c:v>
                </c:pt>
                <c:pt idx="3">
                  <c:v>6.4</c:v>
                </c:pt>
                <c:pt idx="4">
                  <c:v>6.8900000000000006</c:v>
                </c:pt>
                <c:pt idx="5">
                  <c:v>6.5600000000000005</c:v>
                </c:pt>
                <c:pt idx="6">
                  <c:v>5.58</c:v>
                </c:pt>
                <c:pt idx="7">
                  <c:v>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6-48DF-BF2F-4798B0A7EC30}"/>
            </c:ext>
          </c:extLst>
        </c:ser>
        <c:ser>
          <c:idx val="2"/>
          <c:order val="2"/>
          <c:tx>
            <c:strRef>
              <c:f>'F5.'!$B$11</c:f>
              <c:strCache>
                <c:ptCount val="1"/>
                <c:pt idx="0">
                  <c:v>Kostnader för drift och förslitning</c:v>
                </c:pt>
              </c:strCache>
            </c:strRef>
          </c:tx>
          <c:spPr>
            <a:solidFill>
              <a:srgbClr val="6E2B62"/>
            </a:solidFill>
            <a:ln w="12700">
              <a:noFill/>
            </a:ln>
            <a:effectLst/>
          </c:spPr>
          <c:cat>
            <c:numRef>
              <c:f>'F5.'!$C$8:$J$8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'F5.'!$C$11:$J$11</c:f>
              <c:numCache>
                <c:formatCode>0.0</c:formatCode>
                <c:ptCount val="8"/>
                <c:pt idx="0">
                  <c:v>15.439999999999998</c:v>
                </c:pt>
                <c:pt idx="1">
                  <c:v>14.59</c:v>
                </c:pt>
                <c:pt idx="2">
                  <c:v>14.46</c:v>
                </c:pt>
                <c:pt idx="3">
                  <c:v>14.179999999999998</c:v>
                </c:pt>
                <c:pt idx="4">
                  <c:v>14.06</c:v>
                </c:pt>
                <c:pt idx="5">
                  <c:v>13.930000000000001</c:v>
                </c:pt>
                <c:pt idx="6">
                  <c:v>13.74</c:v>
                </c:pt>
                <c:pt idx="7">
                  <c:v>13.65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B6-48DF-BF2F-4798B0A7EC30}"/>
            </c:ext>
          </c:extLst>
        </c:ser>
        <c:ser>
          <c:idx val="3"/>
          <c:order val="3"/>
          <c:tx>
            <c:strRef>
              <c:f>'F5.'!$B$12</c:f>
              <c:strCache>
                <c:ptCount val="1"/>
                <c:pt idx="0">
                  <c:v>Kostnader för energi</c:v>
                </c:pt>
              </c:strCache>
            </c:strRef>
          </c:tx>
          <c:spPr>
            <a:solidFill>
              <a:srgbClr val="F7EA48"/>
            </a:solidFill>
            <a:ln w="12700">
              <a:noFill/>
            </a:ln>
            <a:effectLst/>
          </c:spPr>
          <c:cat>
            <c:numRef>
              <c:f>'F5.'!$C$8:$J$8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'F5.'!$C$12:$J$12</c:f>
              <c:numCache>
                <c:formatCode>0.0</c:formatCode>
                <c:ptCount val="8"/>
                <c:pt idx="0">
                  <c:v>1.27</c:v>
                </c:pt>
                <c:pt idx="1">
                  <c:v>1.31</c:v>
                </c:pt>
                <c:pt idx="2">
                  <c:v>1.3299999999999998</c:v>
                </c:pt>
                <c:pt idx="3">
                  <c:v>1.18</c:v>
                </c:pt>
                <c:pt idx="4">
                  <c:v>1.23</c:v>
                </c:pt>
                <c:pt idx="5">
                  <c:v>1.72</c:v>
                </c:pt>
                <c:pt idx="6">
                  <c:v>1.48</c:v>
                </c:pt>
                <c:pt idx="7">
                  <c:v>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B6-48DF-BF2F-4798B0A7E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726632"/>
        <c:axId val="517737456"/>
      </c:area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1E+21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midCat"/>
      </c:valAx>
      <c:spPr>
        <a:noFill/>
        <a:ln>
          <a:solidFill>
            <a:srgbClr val="A4A4A4"/>
          </a:solidFill>
        </a:ln>
        <a:effectLst/>
      </c:spPr>
    </c:plotArea>
    <c:legend>
      <c:legendPos val="b"/>
      <c:layout>
        <c:manualLayout>
          <c:xMode val="edge"/>
          <c:yMode val="edge"/>
          <c:x val="2.008651767451955E-2"/>
          <c:y val="0.85519193391642367"/>
          <c:w val="0.95586494224754404"/>
          <c:h val="0.1293804664723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'18.'!$B$9</c:f>
              <c:strCache>
                <c:ptCount val="1"/>
                <c:pt idx="0">
                  <c:v>0–2 tkr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'18.'!$C$8:$J$8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'18.'!$C$9:$J$9</c:f>
              <c:numCache>
                <c:formatCode>#,##0</c:formatCode>
                <c:ptCount val="8"/>
                <c:pt idx="0">
                  <c:v>23.984300000000001</c:v>
                </c:pt>
                <c:pt idx="1">
                  <c:v>21.309200000000001</c:v>
                </c:pt>
                <c:pt idx="2">
                  <c:v>22.9924</c:v>
                </c:pt>
                <c:pt idx="3">
                  <c:v>22.479700000000001</c:v>
                </c:pt>
                <c:pt idx="4">
                  <c:v>18.090999999999998</c:v>
                </c:pt>
                <c:pt idx="5">
                  <c:v>18.8522</c:v>
                </c:pt>
                <c:pt idx="6">
                  <c:v>20.835100000000001</c:v>
                </c:pt>
                <c:pt idx="7">
                  <c:v>19.8294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7-401D-8698-F3D3BF52F8BD}"/>
            </c:ext>
          </c:extLst>
        </c:ser>
        <c:ser>
          <c:idx val="1"/>
          <c:order val="1"/>
          <c:tx>
            <c:strRef>
              <c:f>'18.'!$B$10</c:f>
              <c:strCache>
                <c:ptCount val="1"/>
                <c:pt idx="0">
                  <c:v>2–5 tkr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'18.'!$C$8:$J$8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'18.'!$C$10:$J$10</c:f>
              <c:numCache>
                <c:formatCode>#,##0</c:formatCode>
                <c:ptCount val="8"/>
                <c:pt idx="0">
                  <c:v>21.382999999999999</c:v>
                </c:pt>
                <c:pt idx="1">
                  <c:v>19.564599999999999</c:v>
                </c:pt>
                <c:pt idx="2">
                  <c:v>20.924300000000002</c:v>
                </c:pt>
                <c:pt idx="3">
                  <c:v>20.7471</c:v>
                </c:pt>
                <c:pt idx="4">
                  <c:v>19.196400000000001</c:v>
                </c:pt>
                <c:pt idx="5">
                  <c:v>19.157499999999999</c:v>
                </c:pt>
                <c:pt idx="6">
                  <c:v>20.142699999999998</c:v>
                </c:pt>
                <c:pt idx="7">
                  <c:v>18.5762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F7-401D-8698-F3D3BF52F8BD}"/>
            </c:ext>
          </c:extLst>
        </c:ser>
        <c:ser>
          <c:idx val="2"/>
          <c:order val="2"/>
          <c:tx>
            <c:strRef>
              <c:f>'18.'!$B$11</c:f>
              <c:strCache>
                <c:ptCount val="1"/>
                <c:pt idx="0">
                  <c:v>5–10 tkr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'18.'!$C$8:$J$8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'18.'!$C$11:$J$11</c:f>
              <c:numCache>
                <c:formatCode>#,##0</c:formatCode>
                <c:ptCount val="8"/>
                <c:pt idx="0">
                  <c:v>22.9605</c:v>
                </c:pt>
                <c:pt idx="1">
                  <c:v>21.7197</c:v>
                </c:pt>
                <c:pt idx="2">
                  <c:v>22.557400000000001</c:v>
                </c:pt>
                <c:pt idx="3">
                  <c:v>22.502300000000002</c:v>
                </c:pt>
                <c:pt idx="4">
                  <c:v>22.385200000000001</c:v>
                </c:pt>
                <c:pt idx="5">
                  <c:v>22.408799999999999</c:v>
                </c:pt>
                <c:pt idx="6">
                  <c:v>21.4529</c:v>
                </c:pt>
                <c:pt idx="7">
                  <c:v>20.945700000000002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F7-401D-8698-F3D3BF52F8BD}"/>
            </c:ext>
          </c:extLst>
        </c:ser>
        <c:ser>
          <c:idx val="3"/>
          <c:order val="3"/>
          <c:tx>
            <c:strRef>
              <c:f>'18.'!$B$12</c:f>
              <c:strCache>
                <c:ptCount val="1"/>
                <c:pt idx="0">
                  <c:v>10–15 tkr</c:v>
                </c:pt>
              </c:strCache>
            </c:strRef>
          </c:tx>
          <c:spPr>
            <a:solidFill>
              <a:srgbClr val="F7EA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'18.'!$C$8:$J$8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'18.'!$C$12:$J$12</c:f>
              <c:numCache>
                <c:formatCode>#,##0</c:formatCode>
                <c:ptCount val="8"/>
                <c:pt idx="0">
                  <c:v>13.257400000000001</c:v>
                </c:pt>
                <c:pt idx="1">
                  <c:v>14.968500000000001</c:v>
                </c:pt>
                <c:pt idx="2">
                  <c:v>13.913800000000002</c:v>
                </c:pt>
                <c:pt idx="3">
                  <c:v>13.831399999999999</c:v>
                </c:pt>
                <c:pt idx="4">
                  <c:v>14.774699999999999</c:v>
                </c:pt>
                <c:pt idx="5">
                  <c:v>14.549999999999999</c:v>
                </c:pt>
                <c:pt idx="6">
                  <c:v>13.123099999999999</c:v>
                </c:pt>
                <c:pt idx="7">
                  <c:v>14.195499999999999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F7-401D-8698-F3D3BF52F8BD}"/>
            </c:ext>
          </c:extLst>
        </c:ser>
        <c:ser>
          <c:idx val="4"/>
          <c:order val="4"/>
          <c:tx>
            <c:strRef>
              <c:f>'18.'!$B$13</c:f>
              <c:strCache>
                <c:ptCount val="1"/>
                <c:pt idx="0">
                  <c:v>15–20 tkr</c:v>
                </c:pt>
              </c:strCache>
            </c:strRef>
          </c:tx>
          <c:spPr>
            <a:solidFill>
              <a:srgbClr val="2800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'18.'!$C$8:$J$8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'18.'!$C$13:$J$13</c:f>
              <c:numCache>
                <c:formatCode>#,##0</c:formatCode>
                <c:ptCount val="8"/>
                <c:pt idx="0">
                  <c:v>7.9839999999999991</c:v>
                </c:pt>
                <c:pt idx="1">
                  <c:v>8.6936999999999998</c:v>
                </c:pt>
                <c:pt idx="2">
                  <c:v>8.4794999999999998</c:v>
                </c:pt>
                <c:pt idx="3">
                  <c:v>8.1007999999999996</c:v>
                </c:pt>
                <c:pt idx="4">
                  <c:v>9.6867999999999999</c:v>
                </c:pt>
                <c:pt idx="5">
                  <c:v>9.7897999999999996</c:v>
                </c:pt>
                <c:pt idx="6">
                  <c:v>8.9475999999999996</c:v>
                </c:pt>
                <c:pt idx="7">
                  <c:v>9.2564999999999991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F7-401D-8698-F3D3BF52F8BD}"/>
            </c:ext>
          </c:extLst>
        </c:ser>
        <c:ser>
          <c:idx val="5"/>
          <c:order val="5"/>
          <c:tx>
            <c:strRef>
              <c:f>'18.'!$B$14</c:f>
              <c:strCache>
                <c:ptCount val="1"/>
                <c:pt idx="0">
                  <c:v>Över 20 tkr</c:v>
                </c:pt>
              </c:strCache>
            </c:strRef>
          </c:tx>
          <c:spPr>
            <a:solidFill>
              <a:srgbClr val="7EDDD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'18.'!$C$8:$J$8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'18.'!$C$14:$J$14</c:f>
              <c:numCache>
                <c:formatCode>#,##0</c:formatCode>
                <c:ptCount val="8"/>
                <c:pt idx="0">
                  <c:v>10.4308</c:v>
                </c:pt>
                <c:pt idx="1">
                  <c:v>13.744300000000001</c:v>
                </c:pt>
                <c:pt idx="2">
                  <c:v>11.132499999999999</c:v>
                </c:pt>
                <c:pt idx="3">
                  <c:v>12.338699999999999</c:v>
                </c:pt>
                <c:pt idx="4">
                  <c:v>15.8659</c:v>
                </c:pt>
                <c:pt idx="5">
                  <c:v>15.2416</c:v>
                </c:pt>
                <c:pt idx="6">
                  <c:v>15.498500000000002</c:v>
                </c:pt>
                <c:pt idx="7">
                  <c:v>17.1967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F7-401D-8698-F3D3BF52F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20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186370506535948"/>
          <c:h val="0.726355784815316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'19.'!$D$8</c:f>
              <c:strCache>
                <c:ptCount val="1"/>
                <c:pt idx="0">
                  <c:v>Under 2 000 kronor per månad och låntagare 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multiLvlStrRef>
              <c:f>'19.'!$B$9:$C$12</c:f>
              <c:multiLvlStrCache>
                <c:ptCount val="4"/>
                <c:lvl>
                  <c:pt idx="0">
                    <c:v>Utan barn</c:v>
                  </c:pt>
                  <c:pt idx="1">
                    <c:v>Med barn</c:v>
                  </c:pt>
                  <c:pt idx="2">
                    <c:v>Utan barn</c:v>
                  </c:pt>
                  <c:pt idx="3">
                    <c:v>Med barn</c:v>
                  </c:pt>
                </c:lvl>
                <c:lvl>
                  <c:pt idx="0">
                    <c:v>Ensamboende</c:v>
                  </c:pt>
                  <c:pt idx="2">
                    <c:v>Samboende</c:v>
                  </c:pt>
                </c:lvl>
              </c:multiLvlStrCache>
            </c:multiLvlStrRef>
          </c:cat>
          <c:val>
            <c:numRef>
              <c:f>'19.'!$D$9:$D$12</c:f>
              <c:numCache>
                <c:formatCode>#,##0</c:formatCode>
                <c:ptCount val="4"/>
                <c:pt idx="0">
                  <c:v>30.610300000000002</c:v>
                </c:pt>
                <c:pt idx="1">
                  <c:v>37.667099999999998</c:v>
                </c:pt>
                <c:pt idx="2">
                  <c:v>13.593</c:v>
                </c:pt>
                <c:pt idx="3">
                  <c:v>24.817800000000002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71-4A89-94F4-BA8154517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186370506535948"/>
          <c:h val="0.774545138888888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'20.'!$D$8</c:f>
              <c:strCache>
                <c:ptCount val="1"/>
                <c:pt idx="0">
                  <c:v>Under 2 000 kronor per månad och låntagare 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strRef>
              <c:f>'20.'!$C$9:$C$13</c:f>
              <c:strCache>
                <c:ptCount val="5"/>
                <c:pt idx="0">
                  <c:v>18–30 år</c:v>
                </c:pt>
                <c:pt idx="1">
                  <c:v>31–40 år</c:v>
                </c:pt>
                <c:pt idx="2">
                  <c:v>41–50 år</c:v>
                </c:pt>
                <c:pt idx="3">
                  <c:v>51–64 år</c:v>
                </c:pt>
                <c:pt idx="4">
                  <c:v>65 år och äldre</c:v>
                </c:pt>
              </c:strCache>
            </c:strRef>
          </c:cat>
          <c:val>
            <c:numRef>
              <c:f>'20.'!$D$9:$D$13</c:f>
              <c:numCache>
                <c:formatCode>#,##0</c:formatCode>
                <c:ptCount val="5"/>
                <c:pt idx="0">
                  <c:v>28.626692459999997</c:v>
                </c:pt>
                <c:pt idx="1">
                  <c:v>22.918077179999997</c:v>
                </c:pt>
                <c:pt idx="2">
                  <c:v>23.141564320000001</c:v>
                </c:pt>
                <c:pt idx="3">
                  <c:v>16.775728730000001</c:v>
                </c:pt>
                <c:pt idx="4">
                  <c:v>30.833333330000002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8B-453E-B094-CE902B68A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576730418943536E-2"/>
          <c:y val="6.0319865319865308E-2"/>
          <c:w val="0.94310906193078325"/>
          <c:h val="0.75524679939704942"/>
        </c:manualLayout>
      </c:layout>
      <c:lineChart>
        <c:grouping val="standard"/>
        <c:varyColors val="0"/>
        <c:ser>
          <c:idx val="0"/>
          <c:order val="0"/>
          <c:tx>
            <c:strRef>
              <c:f>'21.'!$C$8</c:f>
              <c:strCache>
                <c:ptCount val="1"/>
                <c:pt idx="0">
                  <c:v>Indexerat månadsöverskott </c:v>
                </c:pt>
              </c:strCache>
            </c:strRef>
          </c:tx>
          <c:spPr>
            <a:ln w="38100" cap="sq">
              <a:solidFill>
                <a:srgbClr val="006A7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'21.'!$B$9:$B$16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'21.'!$C$9:$C$16</c:f>
              <c:numCache>
                <c:formatCode>#\ ##0.0</c:formatCode>
                <c:ptCount val="8"/>
                <c:pt idx="0">
                  <c:v>100</c:v>
                </c:pt>
                <c:pt idx="1">
                  <c:v>110.55325566618278</c:v>
                </c:pt>
                <c:pt idx="2">
                  <c:v>99.347571228591008</c:v>
                </c:pt>
                <c:pt idx="3">
                  <c:v>100.42378935392122</c:v>
                </c:pt>
                <c:pt idx="4">
                  <c:v>99.500204961258291</c:v>
                </c:pt>
                <c:pt idx="5">
                  <c:v>93.278007117135346</c:v>
                </c:pt>
                <c:pt idx="6">
                  <c:v>87.134987215414881</c:v>
                </c:pt>
                <c:pt idx="7">
                  <c:v>89.81714650296702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57-421F-971E-45D9FB534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726632"/>
        <c:axId val="517737456"/>
      </c:line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20"/>
        <c:auto val="1"/>
        <c:lblAlgn val="ctr"/>
        <c:lblOffset val="0"/>
        <c:noMultiLvlLbl val="0"/>
      </c:catAx>
      <c:valAx>
        <c:axId val="51773745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midCat"/>
      </c:valAx>
      <c:spPr>
        <a:noFill/>
        <a:ln>
          <a:solidFill>
            <a:srgbClr val="A4A4A4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'22.'!$C$8</c:f>
              <c:strCache>
                <c:ptCount val="1"/>
                <c:pt idx="0">
                  <c:v>Befintligt bestånd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numRef>
              <c:f>'22.'!$B$9:$B$16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'22.'!$C$9:$C$16</c:f>
              <c:numCache>
                <c:formatCode>#,##0</c:formatCode>
                <c:ptCount val="8"/>
                <c:pt idx="0">
                  <c:v>5652</c:v>
                </c:pt>
                <c:pt idx="1">
                  <c:v>5770</c:v>
                </c:pt>
                <c:pt idx="2">
                  <c:v>5719</c:v>
                </c:pt>
                <c:pt idx="3">
                  <c:v>6124</c:v>
                </c:pt>
                <c:pt idx="4">
                  <c:v>5759</c:v>
                </c:pt>
                <c:pt idx="5">
                  <c:v>6342</c:v>
                </c:pt>
                <c:pt idx="6">
                  <c:v>6554</c:v>
                </c:pt>
                <c:pt idx="7">
                  <c:v>6942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C-4950-B269-F7A2B07F5157}"/>
            </c:ext>
          </c:extLst>
        </c:ser>
        <c:ser>
          <c:idx val="2"/>
          <c:order val="1"/>
          <c:tx>
            <c:strRef>
              <c:f>'22.'!$E$8</c:f>
              <c:strCache>
                <c:ptCount val="1"/>
                <c:pt idx="0">
                  <c:v>Alla bostadsrätter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cat>
            <c:numRef>
              <c:f>'22.'!$B$9:$B$16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'22.'!$E$9:$E$16</c:f>
              <c:numCache>
                <c:formatCode>#,##0</c:formatCode>
                <c:ptCount val="8"/>
                <c:pt idx="0">
                  <c:v>5801</c:v>
                </c:pt>
                <c:pt idx="1">
                  <c:v>6100</c:v>
                </c:pt>
                <c:pt idx="2">
                  <c:v>5915</c:v>
                </c:pt>
                <c:pt idx="3">
                  <c:v>6348</c:v>
                </c:pt>
                <c:pt idx="4">
                  <c:v>5990</c:v>
                </c:pt>
                <c:pt idx="5">
                  <c:v>6628</c:v>
                </c:pt>
                <c:pt idx="6">
                  <c:v>6957</c:v>
                </c:pt>
                <c:pt idx="7">
                  <c:v>7191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1C-4950-B269-F7A2B07F5157}"/>
            </c:ext>
          </c:extLst>
        </c:ser>
        <c:ser>
          <c:idx val="1"/>
          <c:order val="2"/>
          <c:tx>
            <c:strRef>
              <c:f>'22.'!$D$8</c:f>
              <c:strCache>
                <c:ptCount val="1"/>
                <c:pt idx="0">
                  <c:v>Nyproduktion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numRef>
              <c:f>'22.'!$B$9:$B$16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'22.'!$D$9:$D$16</c:f>
              <c:numCache>
                <c:formatCode>#,##0</c:formatCode>
                <c:ptCount val="8"/>
                <c:pt idx="0">
                  <c:v>11868</c:v>
                </c:pt>
                <c:pt idx="1">
                  <c:v>14152</c:v>
                </c:pt>
                <c:pt idx="2">
                  <c:v>12971</c:v>
                </c:pt>
                <c:pt idx="3">
                  <c:v>13771</c:v>
                </c:pt>
                <c:pt idx="4">
                  <c:v>11595</c:v>
                </c:pt>
                <c:pt idx="5">
                  <c:v>12503</c:v>
                </c:pt>
                <c:pt idx="6">
                  <c:v>13820</c:v>
                </c:pt>
                <c:pt idx="7">
                  <c:v>14568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C-4950-B269-F7A2B07F5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'23.'!$C$8</c:f>
              <c:strCache>
                <c:ptCount val="1"/>
                <c:pt idx="0">
                  <c:v>Skuldkvot exklusive BRF-skuld</c:v>
                </c:pt>
              </c:strCache>
            </c:strRef>
          </c:tx>
          <c:spPr>
            <a:solidFill>
              <a:srgbClr val="006A7D"/>
            </a:solidFill>
            <a:ln>
              <a:solidFill>
                <a:srgbClr val="006A7D"/>
              </a:solidFill>
            </a:ln>
            <a:effectLst/>
          </c:spPr>
          <c:invertIfNegative val="0"/>
          <c:cat>
            <c:numRef>
              <c:f>'23.'!$B$9:$B$16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'23.'!$C$9:$C$16</c:f>
              <c:numCache>
                <c:formatCode>0.0</c:formatCode>
                <c:ptCount val="8"/>
                <c:pt idx="0">
                  <c:v>309.33249999999998</c:v>
                </c:pt>
                <c:pt idx="1">
                  <c:v>292.9076</c:v>
                </c:pt>
                <c:pt idx="2">
                  <c:v>298.14769999999999</c:v>
                </c:pt>
                <c:pt idx="3">
                  <c:v>309.17020000000002</c:v>
                </c:pt>
                <c:pt idx="4">
                  <c:v>328.60210000000001</c:v>
                </c:pt>
                <c:pt idx="5">
                  <c:v>320.03489999999999</c:v>
                </c:pt>
                <c:pt idx="6">
                  <c:v>290.97710000000001</c:v>
                </c:pt>
                <c:pt idx="7">
                  <c:v>289.36989999999997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C-4950-B269-F7A2B07F5157}"/>
            </c:ext>
          </c:extLst>
        </c:ser>
        <c:ser>
          <c:idx val="2"/>
          <c:order val="1"/>
          <c:tx>
            <c:strRef>
              <c:f>'23.'!$D$8</c:f>
              <c:strCache>
                <c:ptCount val="1"/>
                <c:pt idx="0">
                  <c:v>Skuldkvot inklusive BRF-skuld</c:v>
                </c:pt>
              </c:strCache>
            </c:strRef>
          </c:tx>
          <c:spPr>
            <a:solidFill>
              <a:srgbClr val="F8971D"/>
            </a:solidFill>
            <a:ln>
              <a:solidFill>
                <a:srgbClr val="F8971D"/>
              </a:solidFill>
            </a:ln>
            <a:effectLst/>
          </c:spPr>
          <c:invertIfNegative val="0"/>
          <c:cat>
            <c:numRef>
              <c:f>'23.'!$B$9:$B$16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'23.'!$E$9:$E$16</c:f>
              <c:numCache>
                <c:formatCode>0.0</c:formatCode>
                <c:ptCount val="8"/>
                <c:pt idx="0">
                  <c:v>94.03570000000002</c:v>
                </c:pt>
                <c:pt idx="1">
                  <c:v>75.052500000000009</c:v>
                </c:pt>
                <c:pt idx="2">
                  <c:v>72.157800000000009</c:v>
                </c:pt>
                <c:pt idx="3">
                  <c:v>75.934499999999957</c:v>
                </c:pt>
                <c:pt idx="4">
                  <c:v>68.867999999999995</c:v>
                </c:pt>
                <c:pt idx="5">
                  <c:v>77.565699999999993</c:v>
                </c:pt>
                <c:pt idx="6">
                  <c:v>72.530300000000011</c:v>
                </c:pt>
                <c:pt idx="7">
                  <c:v>69.662600000000054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1C-4950-B269-F7A2B07F5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100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'24.'!$C$8</c:f>
              <c:strCache>
                <c:ptCount val="1"/>
                <c:pt idx="0">
                  <c:v>Median</c:v>
                </c:pt>
              </c:strCache>
            </c:strRef>
          </c:tx>
          <c:spPr>
            <a:solidFill>
              <a:srgbClr val="006A7D"/>
            </a:solidFill>
            <a:ln>
              <a:solidFill>
                <a:srgbClr val="006A7D"/>
              </a:solidFill>
            </a:ln>
            <a:effectLst/>
          </c:spPr>
          <c:invertIfNegative val="0"/>
          <c:cat>
            <c:numRef>
              <c:f>'24.'!$B$9:$B$15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'24.'!$C$9:$C$15</c:f>
              <c:numCache>
                <c:formatCode>0</c:formatCode>
                <c:ptCount val="7"/>
                <c:pt idx="0">
                  <c:v>665</c:v>
                </c:pt>
                <c:pt idx="1">
                  <c:v>670</c:v>
                </c:pt>
                <c:pt idx="2">
                  <c:v>677</c:v>
                </c:pt>
                <c:pt idx="3">
                  <c:v>678</c:v>
                </c:pt>
                <c:pt idx="4">
                  <c:v>684</c:v>
                </c:pt>
                <c:pt idx="5">
                  <c:v>735</c:v>
                </c:pt>
                <c:pt idx="6">
                  <c:v>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C-4950-B269-F7A2B07F5157}"/>
            </c:ext>
          </c:extLst>
        </c:ser>
        <c:ser>
          <c:idx val="2"/>
          <c:order val="1"/>
          <c:tx>
            <c:strRef>
              <c:f>'24.'!$D$8</c:f>
              <c:strCache>
                <c:ptCount val="1"/>
                <c:pt idx="0">
                  <c:v>90:e percentilen</c:v>
                </c:pt>
              </c:strCache>
            </c:strRef>
          </c:tx>
          <c:spPr>
            <a:solidFill>
              <a:srgbClr val="F8971D"/>
            </a:solidFill>
            <a:ln>
              <a:solidFill>
                <a:srgbClr val="F8971D"/>
              </a:solidFill>
            </a:ln>
            <a:effectLst/>
          </c:spPr>
          <c:invertIfNegative val="0"/>
          <c:cat>
            <c:numRef>
              <c:f>'24.'!$B$9:$B$15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'24.'!$E$9:$E$15</c:f>
              <c:numCache>
                <c:formatCode>General</c:formatCode>
                <c:ptCount val="7"/>
                <c:pt idx="0">
                  <c:v>180</c:v>
                </c:pt>
                <c:pt idx="1">
                  <c:v>179</c:v>
                </c:pt>
                <c:pt idx="2">
                  <c:v>180</c:v>
                </c:pt>
                <c:pt idx="3">
                  <c:v>179</c:v>
                </c:pt>
                <c:pt idx="4">
                  <c:v>176</c:v>
                </c:pt>
                <c:pt idx="5">
                  <c:v>218</c:v>
                </c:pt>
                <c:pt idx="6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1C-4950-B269-F7A2B07F5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lineChart>
        <c:grouping val="standard"/>
        <c:varyColors val="0"/>
        <c:ser>
          <c:idx val="3"/>
          <c:order val="2"/>
          <c:tx>
            <c:strRef>
              <c:f>'24.'!$F$8</c:f>
              <c:strCache>
                <c:ptCount val="1"/>
                <c:pt idx="0">
                  <c:v>Medelvärde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25"/>
            <c:spPr>
              <a:solidFill>
                <a:srgbClr val="6E2B62"/>
              </a:solidFill>
              <a:ln w="9525">
                <a:solidFill>
                  <a:srgbClr val="6E2B62"/>
                </a:solidFill>
              </a:ln>
              <a:effectLst/>
            </c:spPr>
          </c:marker>
          <c:cat>
            <c:numRef>
              <c:f>'24.'!$B$9:$B$15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'24.'!$F$9:$F$15</c:f>
              <c:numCache>
                <c:formatCode>General</c:formatCode>
                <c:ptCount val="7"/>
                <c:pt idx="0">
                  <c:v>669</c:v>
                </c:pt>
                <c:pt idx="1">
                  <c:v>674</c:v>
                </c:pt>
                <c:pt idx="2">
                  <c:v>679</c:v>
                </c:pt>
                <c:pt idx="3">
                  <c:v>679</c:v>
                </c:pt>
                <c:pt idx="4">
                  <c:v>685</c:v>
                </c:pt>
                <c:pt idx="5">
                  <c:v>744</c:v>
                </c:pt>
                <c:pt idx="6">
                  <c:v>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1C-4950-B269-F7A2B07F5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726632"/>
        <c:axId val="517737456"/>
      </c:line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200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576730418943536E-2"/>
          <c:y val="6.0319865319865308E-2"/>
          <c:w val="0.94310906193078325"/>
          <c:h val="0.69608519598315521"/>
        </c:manualLayout>
      </c:layout>
      <c:lineChart>
        <c:grouping val="standard"/>
        <c:varyColors val="0"/>
        <c:ser>
          <c:idx val="0"/>
          <c:order val="0"/>
          <c:tx>
            <c:strRef>
              <c:f>'B1.'!$B$8</c:f>
              <c:strCache>
                <c:ptCount val="1"/>
                <c:pt idx="0">
                  <c:v>Rörlig bolåneränta (3 mån)</c:v>
                </c:pt>
              </c:strCache>
            </c:strRef>
          </c:tx>
          <c:spPr>
            <a:ln w="38100" cap="sq">
              <a:solidFill>
                <a:srgbClr val="006A7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'B1.'!$A$9:$A$106</c:f>
              <c:numCache>
                <c:formatCode>m/d/yyyy</c:formatCode>
                <c:ptCount val="98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43189</c:v>
                </c:pt>
                <c:pt idx="15">
                  <c:v>43220</c:v>
                </c:pt>
                <c:pt idx="16">
                  <c:v>43251</c:v>
                </c:pt>
                <c:pt idx="17">
                  <c:v>43280</c:v>
                </c:pt>
                <c:pt idx="18">
                  <c:v>43312</c:v>
                </c:pt>
                <c:pt idx="19">
                  <c:v>43343</c:v>
                </c:pt>
                <c:pt idx="20">
                  <c:v>43371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43553</c:v>
                </c:pt>
                <c:pt idx="27">
                  <c:v>43585</c:v>
                </c:pt>
                <c:pt idx="28">
                  <c:v>43616</c:v>
                </c:pt>
                <c:pt idx="29">
                  <c:v>43644</c:v>
                </c:pt>
                <c:pt idx="30">
                  <c:v>43677</c:v>
                </c:pt>
                <c:pt idx="31">
                  <c:v>43707</c:v>
                </c:pt>
                <c:pt idx="32">
                  <c:v>43738</c:v>
                </c:pt>
                <c:pt idx="33">
                  <c:v>43769</c:v>
                </c:pt>
                <c:pt idx="34">
                  <c:v>43798</c:v>
                </c:pt>
                <c:pt idx="35">
                  <c:v>43830</c:v>
                </c:pt>
                <c:pt idx="36">
                  <c:v>43861</c:v>
                </c:pt>
                <c:pt idx="37">
                  <c:v>43889</c:v>
                </c:pt>
                <c:pt idx="38">
                  <c:v>43921</c:v>
                </c:pt>
                <c:pt idx="39">
                  <c:v>43951</c:v>
                </c:pt>
                <c:pt idx="40">
                  <c:v>43980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44134</c:v>
                </c:pt>
                <c:pt idx="46">
                  <c:v>44165</c:v>
                </c:pt>
                <c:pt idx="47">
                  <c:v>44196</c:v>
                </c:pt>
                <c:pt idx="48">
                  <c:v>44225</c:v>
                </c:pt>
                <c:pt idx="49">
                  <c:v>44253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44407</c:v>
                </c:pt>
                <c:pt idx="55">
                  <c:v>44439</c:v>
                </c:pt>
                <c:pt idx="56">
                  <c:v>44469</c:v>
                </c:pt>
                <c:pt idx="57">
                  <c:v>44498</c:v>
                </c:pt>
                <c:pt idx="58">
                  <c:v>44530</c:v>
                </c:pt>
                <c:pt idx="59">
                  <c:v>44561</c:v>
                </c:pt>
                <c:pt idx="60">
                  <c:v>44592</c:v>
                </c:pt>
                <c:pt idx="61">
                  <c:v>44620</c:v>
                </c:pt>
                <c:pt idx="62">
                  <c:v>44651</c:v>
                </c:pt>
                <c:pt idx="63">
                  <c:v>44680</c:v>
                </c:pt>
                <c:pt idx="64">
                  <c:v>44712</c:v>
                </c:pt>
                <c:pt idx="65">
                  <c:v>44742</c:v>
                </c:pt>
                <c:pt idx="66">
                  <c:v>44771</c:v>
                </c:pt>
                <c:pt idx="67">
                  <c:v>44804</c:v>
                </c:pt>
                <c:pt idx="68">
                  <c:v>44834</c:v>
                </c:pt>
                <c:pt idx="69">
                  <c:v>44865</c:v>
                </c:pt>
                <c:pt idx="70">
                  <c:v>44895</c:v>
                </c:pt>
                <c:pt idx="71">
                  <c:v>44925</c:v>
                </c:pt>
                <c:pt idx="72">
                  <c:v>44957</c:v>
                </c:pt>
                <c:pt idx="73">
                  <c:v>44985</c:v>
                </c:pt>
                <c:pt idx="74">
                  <c:v>45016</c:v>
                </c:pt>
                <c:pt idx="75">
                  <c:v>45044</c:v>
                </c:pt>
                <c:pt idx="76">
                  <c:v>45077</c:v>
                </c:pt>
                <c:pt idx="77">
                  <c:v>45107</c:v>
                </c:pt>
                <c:pt idx="78">
                  <c:v>45138</c:v>
                </c:pt>
                <c:pt idx="79">
                  <c:v>45169</c:v>
                </c:pt>
                <c:pt idx="80">
                  <c:v>45198</c:v>
                </c:pt>
                <c:pt idx="81">
                  <c:v>45230</c:v>
                </c:pt>
                <c:pt idx="82">
                  <c:v>45260</c:v>
                </c:pt>
                <c:pt idx="83">
                  <c:v>45289</c:v>
                </c:pt>
                <c:pt idx="84">
                  <c:v>45322</c:v>
                </c:pt>
                <c:pt idx="85">
                  <c:v>45351</c:v>
                </c:pt>
                <c:pt idx="86">
                  <c:v>45380</c:v>
                </c:pt>
                <c:pt idx="87">
                  <c:v>45412</c:v>
                </c:pt>
                <c:pt idx="88">
                  <c:v>45443</c:v>
                </c:pt>
                <c:pt idx="89">
                  <c:v>45471</c:v>
                </c:pt>
                <c:pt idx="90">
                  <c:v>45504</c:v>
                </c:pt>
                <c:pt idx="91">
                  <c:v>45534</c:v>
                </c:pt>
                <c:pt idx="92">
                  <c:v>45565</c:v>
                </c:pt>
                <c:pt idx="93">
                  <c:v>45594</c:v>
                </c:pt>
                <c:pt idx="94">
                  <c:v>45626</c:v>
                </c:pt>
                <c:pt idx="95">
                  <c:v>45657</c:v>
                </c:pt>
                <c:pt idx="96">
                  <c:v>45688</c:v>
                </c:pt>
                <c:pt idx="97">
                  <c:v>45716</c:v>
                </c:pt>
              </c:numCache>
            </c:numRef>
          </c:cat>
          <c:val>
            <c:numRef>
              <c:f>'B1.'!$B$9:$B$106</c:f>
              <c:numCache>
                <c:formatCode>0.00</c:formatCode>
                <c:ptCount val="98"/>
                <c:pt idx="0">
                  <c:v>1.5807</c:v>
                </c:pt>
                <c:pt idx="1">
                  <c:v>1.5786</c:v>
                </c:pt>
                <c:pt idx="2">
                  <c:v>1.5814999999999999</c:v>
                </c:pt>
                <c:pt idx="3">
                  <c:v>1.5810999999999999</c:v>
                </c:pt>
                <c:pt idx="4">
                  <c:v>1.5552999999999999</c:v>
                </c:pt>
                <c:pt idx="5">
                  <c:v>1.5519000000000001</c:v>
                </c:pt>
                <c:pt idx="6">
                  <c:v>1.5626</c:v>
                </c:pt>
                <c:pt idx="7">
                  <c:v>1.5628</c:v>
                </c:pt>
                <c:pt idx="8">
                  <c:v>1.5548</c:v>
                </c:pt>
                <c:pt idx="9">
                  <c:v>1.5415000000000001</c:v>
                </c:pt>
                <c:pt idx="10">
                  <c:v>1.5469999999999999</c:v>
                </c:pt>
                <c:pt idx="11">
                  <c:v>1.5466</c:v>
                </c:pt>
                <c:pt idx="12">
                  <c:v>1.5165999999999999</c:v>
                </c:pt>
                <c:pt idx="13">
                  <c:v>1.5163</c:v>
                </c:pt>
                <c:pt idx="14">
                  <c:v>1.5267999999999999</c:v>
                </c:pt>
                <c:pt idx="15">
                  <c:v>1.5021</c:v>
                </c:pt>
                <c:pt idx="16">
                  <c:v>1.4692000000000001</c:v>
                </c:pt>
                <c:pt idx="17">
                  <c:v>1.4619</c:v>
                </c:pt>
                <c:pt idx="18">
                  <c:v>1.4564999999999999</c:v>
                </c:pt>
                <c:pt idx="19">
                  <c:v>1.4417</c:v>
                </c:pt>
                <c:pt idx="20">
                  <c:v>1.4545999999999999</c:v>
                </c:pt>
                <c:pt idx="21">
                  <c:v>1.4275</c:v>
                </c:pt>
                <c:pt idx="22">
                  <c:v>1.4124000000000001</c:v>
                </c:pt>
                <c:pt idx="23">
                  <c:v>1.4418</c:v>
                </c:pt>
                <c:pt idx="24">
                  <c:v>1.5771999999999999</c:v>
                </c:pt>
                <c:pt idx="25">
                  <c:v>1.5803</c:v>
                </c:pt>
                <c:pt idx="26">
                  <c:v>1.5595000000000001</c:v>
                </c:pt>
                <c:pt idx="27">
                  <c:v>1.5448</c:v>
                </c:pt>
                <c:pt idx="28">
                  <c:v>1.5456000000000001</c:v>
                </c:pt>
                <c:pt idx="29">
                  <c:v>1.5422</c:v>
                </c:pt>
                <c:pt idx="30">
                  <c:v>1.5463</c:v>
                </c:pt>
                <c:pt idx="31">
                  <c:v>1.5310999999999999</c:v>
                </c:pt>
                <c:pt idx="32">
                  <c:v>1.5202</c:v>
                </c:pt>
                <c:pt idx="33">
                  <c:v>1.5015000000000001</c:v>
                </c:pt>
                <c:pt idx="34">
                  <c:v>1.5143</c:v>
                </c:pt>
                <c:pt idx="35">
                  <c:v>1.5325</c:v>
                </c:pt>
                <c:pt idx="36">
                  <c:v>1.5755999999999999</c:v>
                </c:pt>
                <c:pt idx="37">
                  <c:v>1.6264000000000001</c:v>
                </c:pt>
                <c:pt idx="38">
                  <c:v>1.6071</c:v>
                </c:pt>
                <c:pt idx="39">
                  <c:v>1.6073</c:v>
                </c:pt>
                <c:pt idx="40">
                  <c:v>1.5985</c:v>
                </c:pt>
                <c:pt idx="41">
                  <c:v>1.5911999999999999</c:v>
                </c:pt>
                <c:pt idx="42">
                  <c:v>1.5663</c:v>
                </c:pt>
                <c:pt idx="43">
                  <c:v>1.5565</c:v>
                </c:pt>
                <c:pt idx="44">
                  <c:v>1.5427999999999999</c:v>
                </c:pt>
                <c:pt idx="45">
                  <c:v>1.5107999999999999</c:v>
                </c:pt>
                <c:pt idx="46">
                  <c:v>1.4770000000000001</c:v>
                </c:pt>
                <c:pt idx="47">
                  <c:v>1.4429000000000001</c:v>
                </c:pt>
                <c:pt idx="48">
                  <c:v>1.4639</c:v>
                </c:pt>
                <c:pt idx="49">
                  <c:v>1.4398</c:v>
                </c:pt>
                <c:pt idx="50">
                  <c:v>1.4709000000000001</c:v>
                </c:pt>
                <c:pt idx="51">
                  <c:v>1.4521999999999999</c:v>
                </c:pt>
                <c:pt idx="52">
                  <c:v>1.4211</c:v>
                </c:pt>
                <c:pt idx="53">
                  <c:v>1.4374</c:v>
                </c:pt>
                <c:pt idx="54">
                  <c:v>1.4379999999999999</c:v>
                </c:pt>
                <c:pt idx="55">
                  <c:v>1.4101999999999999</c:v>
                </c:pt>
                <c:pt idx="56">
                  <c:v>1.4147000000000001</c:v>
                </c:pt>
                <c:pt idx="57">
                  <c:v>1.4136</c:v>
                </c:pt>
                <c:pt idx="58">
                  <c:v>1.3843000000000001</c:v>
                </c:pt>
                <c:pt idx="59">
                  <c:v>1.4063000000000001</c:v>
                </c:pt>
                <c:pt idx="60">
                  <c:v>1.43</c:v>
                </c:pt>
                <c:pt idx="61">
                  <c:v>1.4045000000000001</c:v>
                </c:pt>
                <c:pt idx="62">
                  <c:v>1.4326000000000001</c:v>
                </c:pt>
                <c:pt idx="63">
                  <c:v>1.4540999999999999</c:v>
                </c:pt>
                <c:pt idx="64">
                  <c:v>1.6678999999999999</c:v>
                </c:pt>
                <c:pt idx="65">
                  <c:v>1.8129999999999999</c:v>
                </c:pt>
                <c:pt idx="66">
                  <c:v>2.2086999999999999</c:v>
                </c:pt>
                <c:pt idx="67">
                  <c:v>2.5228999999999999</c:v>
                </c:pt>
                <c:pt idx="68">
                  <c:v>2.8016000000000001</c:v>
                </c:pt>
                <c:pt idx="69">
                  <c:v>3.1724000000000001</c:v>
                </c:pt>
                <c:pt idx="70">
                  <c:v>3.1848999999999998</c:v>
                </c:pt>
                <c:pt idx="71">
                  <c:v>3.3277999999999999</c:v>
                </c:pt>
                <c:pt idx="72">
                  <c:v>3.5476999999999999</c:v>
                </c:pt>
                <c:pt idx="73">
                  <c:v>3.7463000000000002</c:v>
                </c:pt>
                <c:pt idx="74">
                  <c:v>3.9546999999999999</c:v>
                </c:pt>
                <c:pt idx="75">
                  <c:v>4.0180999999999996</c:v>
                </c:pt>
                <c:pt idx="76">
                  <c:v>4.2637999999999998</c:v>
                </c:pt>
                <c:pt idx="77">
                  <c:v>4.4016999999999999</c:v>
                </c:pt>
                <c:pt idx="78">
                  <c:v>4.5724999999999998</c:v>
                </c:pt>
                <c:pt idx="79">
                  <c:v>4.6577000000000002</c:v>
                </c:pt>
                <c:pt idx="80">
                  <c:v>4.7098000000000004</c:v>
                </c:pt>
                <c:pt idx="81">
                  <c:v>4.8700999999999999</c:v>
                </c:pt>
                <c:pt idx="82">
                  <c:v>4.8929</c:v>
                </c:pt>
                <c:pt idx="83">
                  <c:v>4.8606999999999996</c:v>
                </c:pt>
                <c:pt idx="84">
                  <c:v>4.8273000000000001</c:v>
                </c:pt>
                <c:pt idx="85">
                  <c:v>4.8250000000000002</c:v>
                </c:pt>
                <c:pt idx="86">
                  <c:v>4.8239000000000001</c:v>
                </c:pt>
                <c:pt idx="87">
                  <c:v>4.8078000000000003</c:v>
                </c:pt>
                <c:pt idx="88">
                  <c:v>4.5627000000000004</c:v>
                </c:pt>
                <c:pt idx="89">
                  <c:v>4.5114000000000001</c:v>
                </c:pt>
                <c:pt idx="90">
                  <c:v>4.5423</c:v>
                </c:pt>
                <c:pt idx="91">
                  <c:v>4.3353000000000002</c:v>
                </c:pt>
                <c:pt idx="92">
                  <c:v>4.1909999999999998</c:v>
                </c:pt>
                <c:pt idx="93">
                  <c:v>4.0265000000000004</c:v>
                </c:pt>
                <c:pt idx="94">
                  <c:v>3.6187999999999998</c:v>
                </c:pt>
                <c:pt idx="95">
                  <c:v>3.4550999999999998</c:v>
                </c:pt>
                <c:pt idx="96">
                  <c:v>3.3039000000000001</c:v>
                </c:pt>
                <c:pt idx="97">
                  <c:v>3.1049000000000002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53-44DA-8C05-528F87B90105}"/>
            </c:ext>
          </c:extLst>
        </c:ser>
        <c:ser>
          <c:idx val="1"/>
          <c:order val="1"/>
          <c:tx>
            <c:strRef>
              <c:f>'B1.'!$C$8</c:f>
              <c:strCache>
                <c:ptCount val="1"/>
                <c:pt idx="0">
                  <c:v>Bunden bolåneränta (5 år)</c:v>
                </c:pt>
              </c:strCache>
            </c:strRef>
          </c:tx>
          <c:spPr>
            <a:ln w="38100" cap="sq">
              <a:solidFill>
                <a:srgbClr val="F8971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'B1.'!$A$9:$A$106</c:f>
              <c:numCache>
                <c:formatCode>m/d/yyyy</c:formatCode>
                <c:ptCount val="98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43189</c:v>
                </c:pt>
                <c:pt idx="15">
                  <c:v>43220</c:v>
                </c:pt>
                <c:pt idx="16">
                  <c:v>43251</c:v>
                </c:pt>
                <c:pt idx="17">
                  <c:v>43280</c:v>
                </c:pt>
                <c:pt idx="18">
                  <c:v>43312</c:v>
                </c:pt>
                <c:pt idx="19">
                  <c:v>43343</c:v>
                </c:pt>
                <c:pt idx="20">
                  <c:v>43371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43553</c:v>
                </c:pt>
                <c:pt idx="27">
                  <c:v>43585</c:v>
                </c:pt>
                <c:pt idx="28">
                  <c:v>43616</c:v>
                </c:pt>
                <c:pt idx="29">
                  <c:v>43644</c:v>
                </c:pt>
                <c:pt idx="30">
                  <c:v>43677</c:v>
                </c:pt>
                <c:pt idx="31">
                  <c:v>43707</c:v>
                </c:pt>
                <c:pt idx="32">
                  <c:v>43738</c:v>
                </c:pt>
                <c:pt idx="33">
                  <c:v>43769</c:v>
                </c:pt>
                <c:pt idx="34">
                  <c:v>43798</c:v>
                </c:pt>
                <c:pt idx="35">
                  <c:v>43830</c:v>
                </c:pt>
                <c:pt idx="36">
                  <c:v>43861</c:v>
                </c:pt>
                <c:pt idx="37">
                  <c:v>43889</c:v>
                </c:pt>
                <c:pt idx="38">
                  <c:v>43921</c:v>
                </c:pt>
                <c:pt idx="39">
                  <c:v>43951</c:v>
                </c:pt>
                <c:pt idx="40">
                  <c:v>43980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44134</c:v>
                </c:pt>
                <c:pt idx="46">
                  <c:v>44165</c:v>
                </c:pt>
                <c:pt idx="47">
                  <c:v>44196</c:v>
                </c:pt>
                <c:pt idx="48">
                  <c:v>44225</c:v>
                </c:pt>
                <c:pt idx="49">
                  <c:v>44253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44407</c:v>
                </c:pt>
                <c:pt idx="55">
                  <c:v>44439</c:v>
                </c:pt>
                <c:pt idx="56">
                  <c:v>44469</c:v>
                </c:pt>
                <c:pt idx="57">
                  <c:v>44498</c:v>
                </c:pt>
                <c:pt idx="58">
                  <c:v>44530</c:v>
                </c:pt>
                <c:pt idx="59">
                  <c:v>44561</c:v>
                </c:pt>
                <c:pt idx="60">
                  <c:v>44592</c:v>
                </c:pt>
                <c:pt idx="61">
                  <c:v>44620</c:v>
                </c:pt>
                <c:pt idx="62">
                  <c:v>44651</c:v>
                </c:pt>
                <c:pt idx="63">
                  <c:v>44680</c:v>
                </c:pt>
                <c:pt idx="64">
                  <c:v>44712</c:v>
                </c:pt>
                <c:pt idx="65">
                  <c:v>44742</c:v>
                </c:pt>
                <c:pt idx="66">
                  <c:v>44771</c:v>
                </c:pt>
                <c:pt idx="67">
                  <c:v>44804</c:v>
                </c:pt>
                <c:pt idx="68">
                  <c:v>44834</c:v>
                </c:pt>
                <c:pt idx="69">
                  <c:v>44865</c:v>
                </c:pt>
                <c:pt idx="70">
                  <c:v>44895</c:v>
                </c:pt>
                <c:pt idx="71">
                  <c:v>44925</c:v>
                </c:pt>
                <c:pt idx="72">
                  <c:v>44957</c:v>
                </c:pt>
                <c:pt idx="73">
                  <c:v>44985</c:v>
                </c:pt>
                <c:pt idx="74">
                  <c:v>45016</c:v>
                </c:pt>
                <c:pt idx="75">
                  <c:v>45044</c:v>
                </c:pt>
                <c:pt idx="76">
                  <c:v>45077</c:v>
                </c:pt>
                <c:pt idx="77">
                  <c:v>45107</c:v>
                </c:pt>
                <c:pt idx="78">
                  <c:v>45138</c:v>
                </c:pt>
                <c:pt idx="79">
                  <c:v>45169</c:v>
                </c:pt>
                <c:pt idx="80">
                  <c:v>45198</c:v>
                </c:pt>
                <c:pt idx="81">
                  <c:v>45230</c:v>
                </c:pt>
                <c:pt idx="82">
                  <c:v>45260</c:v>
                </c:pt>
                <c:pt idx="83">
                  <c:v>45289</c:v>
                </c:pt>
                <c:pt idx="84">
                  <c:v>45322</c:v>
                </c:pt>
                <c:pt idx="85">
                  <c:v>45351</c:v>
                </c:pt>
                <c:pt idx="86">
                  <c:v>45380</c:v>
                </c:pt>
                <c:pt idx="87">
                  <c:v>45412</c:v>
                </c:pt>
                <c:pt idx="88">
                  <c:v>45443</c:v>
                </c:pt>
                <c:pt idx="89">
                  <c:v>45471</c:v>
                </c:pt>
                <c:pt idx="90">
                  <c:v>45504</c:v>
                </c:pt>
                <c:pt idx="91">
                  <c:v>45534</c:v>
                </c:pt>
                <c:pt idx="92">
                  <c:v>45565</c:v>
                </c:pt>
                <c:pt idx="93">
                  <c:v>45594</c:v>
                </c:pt>
                <c:pt idx="94">
                  <c:v>45626</c:v>
                </c:pt>
                <c:pt idx="95">
                  <c:v>45657</c:v>
                </c:pt>
                <c:pt idx="96">
                  <c:v>45688</c:v>
                </c:pt>
                <c:pt idx="97">
                  <c:v>45716</c:v>
                </c:pt>
              </c:numCache>
            </c:numRef>
          </c:cat>
          <c:val>
            <c:numRef>
              <c:f>'B1.'!$C$9:$C$106</c:f>
              <c:numCache>
                <c:formatCode>0.00</c:formatCode>
                <c:ptCount val="98"/>
                <c:pt idx="0">
                  <c:v>1.9565999999999999</c:v>
                </c:pt>
                <c:pt idx="1">
                  <c:v>1.9325000000000001</c:v>
                </c:pt>
                <c:pt idx="2">
                  <c:v>1.9568000000000001</c:v>
                </c:pt>
                <c:pt idx="3">
                  <c:v>1.9633</c:v>
                </c:pt>
                <c:pt idx="4">
                  <c:v>1.8073999999999999</c:v>
                </c:pt>
                <c:pt idx="5">
                  <c:v>1.8063</c:v>
                </c:pt>
                <c:pt idx="6">
                  <c:v>1.7529999999999999</c:v>
                </c:pt>
                <c:pt idx="7">
                  <c:v>1.7537</c:v>
                </c:pt>
                <c:pt idx="8">
                  <c:v>1.7894000000000001</c:v>
                </c:pt>
                <c:pt idx="9">
                  <c:v>1.7965</c:v>
                </c:pt>
                <c:pt idx="10">
                  <c:v>1.7768999999999999</c:v>
                </c:pt>
                <c:pt idx="11">
                  <c:v>1.8489</c:v>
                </c:pt>
                <c:pt idx="12">
                  <c:v>1.8709</c:v>
                </c:pt>
                <c:pt idx="13">
                  <c:v>1.8944000000000001</c:v>
                </c:pt>
                <c:pt idx="14">
                  <c:v>1.9001999999999999</c:v>
                </c:pt>
                <c:pt idx="15">
                  <c:v>1.9060999999999999</c:v>
                </c:pt>
                <c:pt idx="16">
                  <c:v>1.8891</c:v>
                </c:pt>
                <c:pt idx="17">
                  <c:v>1.8895</c:v>
                </c:pt>
                <c:pt idx="18">
                  <c:v>1.8834</c:v>
                </c:pt>
                <c:pt idx="19">
                  <c:v>1.8623000000000001</c:v>
                </c:pt>
                <c:pt idx="20">
                  <c:v>1.8994</c:v>
                </c:pt>
                <c:pt idx="21">
                  <c:v>1.8727</c:v>
                </c:pt>
                <c:pt idx="22">
                  <c:v>1.8262</c:v>
                </c:pt>
                <c:pt idx="23">
                  <c:v>1.8125</c:v>
                </c:pt>
                <c:pt idx="24">
                  <c:v>1.7887999999999999</c:v>
                </c:pt>
                <c:pt idx="25">
                  <c:v>1.7421</c:v>
                </c:pt>
                <c:pt idx="26">
                  <c:v>1.7821</c:v>
                </c:pt>
                <c:pt idx="27">
                  <c:v>1.7769999999999999</c:v>
                </c:pt>
                <c:pt idx="28">
                  <c:v>1.6671</c:v>
                </c:pt>
                <c:pt idx="29">
                  <c:v>1.6737</c:v>
                </c:pt>
                <c:pt idx="30">
                  <c:v>1.5880000000000001</c:v>
                </c:pt>
                <c:pt idx="31">
                  <c:v>1.5503</c:v>
                </c:pt>
                <c:pt idx="32">
                  <c:v>1.5027999999999999</c:v>
                </c:pt>
                <c:pt idx="33">
                  <c:v>1.3592</c:v>
                </c:pt>
                <c:pt idx="34">
                  <c:v>1.4085000000000001</c:v>
                </c:pt>
                <c:pt idx="35">
                  <c:v>1.4399</c:v>
                </c:pt>
                <c:pt idx="36">
                  <c:v>1.4804999999999999</c:v>
                </c:pt>
                <c:pt idx="37">
                  <c:v>1.4943</c:v>
                </c:pt>
                <c:pt idx="38">
                  <c:v>1.4852000000000001</c:v>
                </c:pt>
                <c:pt idx="39">
                  <c:v>1.5185999999999999</c:v>
                </c:pt>
                <c:pt idx="40">
                  <c:v>1.4922</c:v>
                </c:pt>
                <c:pt idx="41">
                  <c:v>1.4885999999999999</c:v>
                </c:pt>
                <c:pt idx="42">
                  <c:v>1.4717</c:v>
                </c:pt>
                <c:pt idx="43">
                  <c:v>1.4602999999999999</c:v>
                </c:pt>
                <c:pt idx="44">
                  <c:v>1.4435</c:v>
                </c:pt>
                <c:pt idx="45">
                  <c:v>1.3874</c:v>
                </c:pt>
                <c:pt idx="46">
                  <c:v>1.3389</c:v>
                </c:pt>
                <c:pt idx="47">
                  <c:v>1.3461000000000001</c:v>
                </c:pt>
                <c:pt idx="48">
                  <c:v>1.2898000000000001</c:v>
                </c:pt>
                <c:pt idx="49">
                  <c:v>1.2793000000000001</c:v>
                </c:pt>
                <c:pt idx="50">
                  <c:v>1.3288</c:v>
                </c:pt>
                <c:pt idx="51">
                  <c:v>1.3723000000000001</c:v>
                </c:pt>
                <c:pt idx="52">
                  <c:v>1.3802000000000001</c:v>
                </c:pt>
                <c:pt idx="53">
                  <c:v>1.3855</c:v>
                </c:pt>
                <c:pt idx="54">
                  <c:v>1.3812</c:v>
                </c:pt>
                <c:pt idx="55">
                  <c:v>1.353</c:v>
                </c:pt>
                <c:pt idx="56">
                  <c:v>1.3915999999999999</c:v>
                </c:pt>
                <c:pt idx="57">
                  <c:v>1.3836999999999999</c:v>
                </c:pt>
                <c:pt idx="58">
                  <c:v>1.458</c:v>
                </c:pt>
                <c:pt idx="59">
                  <c:v>1.5416000000000001</c:v>
                </c:pt>
                <c:pt idx="60">
                  <c:v>1.6261000000000001</c:v>
                </c:pt>
                <c:pt idx="61">
                  <c:v>1.8025</c:v>
                </c:pt>
                <c:pt idx="62">
                  <c:v>2.0668000000000002</c:v>
                </c:pt>
                <c:pt idx="63">
                  <c:v>2.5605000000000002</c:v>
                </c:pt>
                <c:pt idx="64">
                  <c:v>3.0427</c:v>
                </c:pt>
                <c:pt idx="65">
                  <c:v>3.3950999999999998</c:v>
                </c:pt>
                <c:pt idx="66">
                  <c:v>3.5366</c:v>
                </c:pt>
                <c:pt idx="67">
                  <c:v>3.4060999999999999</c:v>
                </c:pt>
                <c:pt idx="68">
                  <c:v>3.7151000000000001</c:v>
                </c:pt>
                <c:pt idx="69">
                  <c:v>3.8437000000000001</c:v>
                </c:pt>
                <c:pt idx="70">
                  <c:v>3.7915000000000001</c:v>
                </c:pt>
                <c:pt idx="71">
                  <c:v>3.5722999999999998</c:v>
                </c:pt>
                <c:pt idx="72">
                  <c:v>3.5507</c:v>
                </c:pt>
                <c:pt idx="73">
                  <c:v>3.6278000000000001</c:v>
                </c:pt>
                <c:pt idx="74">
                  <c:v>3.786</c:v>
                </c:pt>
                <c:pt idx="75">
                  <c:v>3.7492999999999999</c:v>
                </c:pt>
                <c:pt idx="76">
                  <c:v>3.4777</c:v>
                </c:pt>
                <c:pt idx="77">
                  <c:v>3.4504999999999999</c:v>
                </c:pt>
                <c:pt idx="78">
                  <c:v>3.7162000000000002</c:v>
                </c:pt>
                <c:pt idx="79">
                  <c:v>3.7863000000000002</c:v>
                </c:pt>
                <c:pt idx="80">
                  <c:v>3.8466</c:v>
                </c:pt>
                <c:pt idx="81">
                  <c:v>3.7376999999999998</c:v>
                </c:pt>
                <c:pt idx="82">
                  <c:v>3.6745999999999999</c:v>
                </c:pt>
                <c:pt idx="83">
                  <c:v>3.1654</c:v>
                </c:pt>
                <c:pt idx="84">
                  <c:v>3.0411999999999999</c:v>
                </c:pt>
                <c:pt idx="85">
                  <c:v>3.0743</c:v>
                </c:pt>
                <c:pt idx="86">
                  <c:v>3.1063999999999998</c:v>
                </c:pt>
                <c:pt idx="87">
                  <c:v>3.145</c:v>
                </c:pt>
                <c:pt idx="88">
                  <c:v>2.9735999999999998</c:v>
                </c:pt>
                <c:pt idx="89">
                  <c:v>3.2393000000000001</c:v>
                </c:pt>
                <c:pt idx="90">
                  <c:v>2.9563000000000001</c:v>
                </c:pt>
                <c:pt idx="91">
                  <c:v>2.5678999999999998</c:v>
                </c:pt>
                <c:pt idx="92">
                  <c:v>2.6478999999999999</c:v>
                </c:pt>
                <c:pt idx="93">
                  <c:v>2.7389000000000001</c:v>
                </c:pt>
                <c:pt idx="94">
                  <c:v>2.6945000000000001</c:v>
                </c:pt>
                <c:pt idx="95">
                  <c:v>2.6865999999999999</c:v>
                </c:pt>
                <c:pt idx="96">
                  <c:v>2.7378999999999998</c:v>
                </c:pt>
                <c:pt idx="97">
                  <c:v>2.9182999999999999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53-44DA-8C05-528F87B90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726632"/>
        <c:axId val="517737456"/>
      </c:lineChart>
      <c:dateAx>
        <c:axId val="517726632"/>
        <c:scaling>
          <c:orientation val="minMax"/>
          <c:max val="45747"/>
        </c:scaling>
        <c:delete val="0"/>
        <c:axPos val="b"/>
        <c:numFmt formatCode="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7737456"/>
        <c:crossesAt val="-1.0000000000000002E+20"/>
        <c:auto val="1"/>
        <c:lblOffset val="0"/>
        <c:baseTimeUnit val="months"/>
        <c:majorUnit val="12"/>
        <c:majorTimeUnit val="months"/>
      </c:dateAx>
      <c:valAx>
        <c:axId val="517737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7726632"/>
        <c:crosses val="autoZero"/>
        <c:crossBetween val="midCat"/>
      </c:valAx>
      <c:spPr>
        <a:noFill/>
        <a:ln>
          <a:solidFill>
            <a:srgbClr val="A4A4A4"/>
          </a:solidFill>
        </a:ln>
        <a:effectLst/>
      </c:spPr>
    </c:plotArea>
    <c:legend>
      <c:legendPos val="b"/>
      <c:layout>
        <c:manualLayout>
          <c:xMode val="edge"/>
          <c:yMode val="edge"/>
          <c:x val="6.1669521222327592E-2"/>
          <c:y val="0.85519193391642367"/>
          <c:w val="0.9241709682440814"/>
          <c:h val="0.1293804664723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194321895424834"/>
          <c:y val="5.2074346405228761E-2"/>
          <c:w val="0.78889481209150325"/>
          <c:h val="0.78889481209150325"/>
        </c:manualLayout>
      </c:layout>
      <c:pieChart>
        <c:varyColors val="1"/>
        <c:ser>
          <c:idx val="0"/>
          <c:order val="0"/>
          <c:tx>
            <c:strRef>
              <c:f>'4. '!$C$8</c:f>
              <c:strCache>
                <c:ptCount val="1"/>
                <c:pt idx="0">
                  <c:v>2024</c:v>
                </c:pt>
              </c:strCache>
            </c:strRef>
          </c:tx>
          <c:dPt>
            <c:idx val="0"/>
            <c:bubble3D val="0"/>
            <c:spPr>
              <a:solidFill>
                <a:srgbClr val="006A7D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B0-4D19-AA69-0CE82857FE3A}"/>
              </c:ext>
            </c:extLst>
          </c:dPt>
          <c:dPt>
            <c:idx val="1"/>
            <c:bubble3D val="0"/>
            <c:spPr>
              <a:solidFill>
                <a:srgbClr val="F8971D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B0-4D19-AA69-0CE82857FE3A}"/>
              </c:ext>
            </c:extLst>
          </c:dPt>
          <c:dPt>
            <c:idx val="2"/>
            <c:bubble3D val="0"/>
            <c:spPr>
              <a:solidFill>
                <a:srgbClr val="6E2B62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B0-4D19-AA69-0CE82857FE3A}"/>
              </c:ext>
            </c:extLst>
          </c:dPt>
          <c:dPt>
            <c:idx val="3"/>
            <c:bubble3D val="0"/>
            <c:spPr>
              <a:solidFill>
                <a:srgbClr val="F7EA48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FB0-4D19-AA69-0CE82857FE3A}"/>
              </c:ext>
            </c:extLst>
          </c:dPt>
          <c:dPt>
            <c:idx val="4"/>
            <c:bubble3D val="0"/>
            <c:spPr>
              <a:solidFill>
                <a:srgbClr val="28007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FB0-4D19-AA69-0CE82857FE3A}"/>
              </c:ext>
            </c:extLst>
          </c:dPt>
          <c:dPt>
            <c:idx val="5"/>
            <c:bubble3D val="0"/>
            <c:spPr>
              <a:solidFill>
                <a:srgbClr val="7EDDD3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FB0-4D19-AA69-0CE82857FE3A}"/>
              </c:ext>
            </c:extLst>
          </c:dPt>
          <c:dPt>
            <c:idx val="6"/>
            <c:bubble3D val="0"/>
            <c:spPr>
              <a:solidFill>
                <a:srgbClr val="00000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FB0-4D19-AA69-0CE82857FE3A}"/>
              </c:ext>
            </c:extLst>
          </c:dPt>
          <c:dPt>
            <c:idx val="7"/>
            <c:bubble3D val="0"/>
            <c:spPr>
              <a:solidFill>
                <a:srgbClr val="ADB8BF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FB0-4D19-AA69-0CE82857FE3A}"/>
              </c:ext>
            </c:extLst>
          </c:dPt>
          <c:dPt>
            <c:idx val="8"/>
            <c:bubble3D val="0"/>
            <c:spPr>
              <a:solidFill>
                <a:srgbClr val="1E1C20"/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FB0-4D19-AA69-0CE82857FE3A}"/>
              </c:ext>
            </c:extLst>
          </c:dPt>
          <c:dPt>
            <c:idx val="9"/>
            <c:bubble3D val="0"/>
            <c:spPr>
              <a:solidFill>
                <a:srgbClr val="FFF298"/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FB0-4D19-AA69-0CE82857FE3A}"/>
              </c:ext>
            </c:extLst>
          </c:dPt>
          <c:dLbls>
            <c:dLbl>
              <c:idx val="3"/>
              <c:tx>
                <c:rich>
                  <a:bodyPr/>
                  <a:lstStyle/>
                  <a:p>
                    <a:fld id="{DB6C54CA-3751-45E4-BDDC-55D905283EEC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[VÄRDE]</a:t>
                    </a:fld>
                    <a:endParaRPr lang="sv-SE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FB0-4D19-AA69-0CE82857FE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 '!$B$9:$B$13</c:f>
              <c:strCache>
                <c:ptCount val="5"/>
                <c:pt idx="0">
                  <c:v>18–30 år</c:v>
                </c:pt>
                <c:pt idx="1">
                  <c:v>31–40 år</c:v>
                </c:pt>
                <c:pt idx="2">
                  <c:v>41–50 år</c:v>
                </c:pt>
                <c:pt idx="3">
                  <c:v>51–64 år</c:v>
                </c:pt>
                <c:pt idx="4">
                  <c:v>65 år och äldre</c:v>
                </c:pt>
              </c:strCache>
            </c:strRef>
          </c:cat>
          <c:val>
            <c:numRef>
              <c:f>'4. '!$C$9:$C$13</c:f>
              <c:numCache>
                <c:formatCode>0</c:formatCode>
                <c:ptCount val="5"/>
                <c:pt idx="0">
                  <c:v>6.27</c:v>
                </c:pt>
                <c:pt idx="1">
                  <c:v>23.78</c:v>
                </c:pt>
                <c:pt idx="2">
                  <c:v>27.17</c:v>
                </c:pt>
                <c:pt idx="3">
                  <c:v>30.66</c:v>
                </c:pt>
                <c:pt idx="4">
                  <c:v>12.12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FB0-4D19-AA69-0CE82857FE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29215643612492"/>
          <c:y val="0.84948728646105764"/>
          <c:w val="0.77226198325114914"/>
          <c:h val="0.136055916311460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576730418943536E-2"/>
          <c:y val="6.0319865319865308E-2"/>
          <c:w val="0.94310906193078325"/>
          <c:h val="0.69608519598315521"/>
        </c:manualLayout>
      </c:layout>
      <c:lineChart>
        <c:grouping val="standard"/>
        <c:varyColors val="0"/>
        <c:ser>
          <c:idx val="0"/>
          <c:order val="0"/>
          <c:tx>
            <c:strRef>
              <c:f>'B2.'!$C$8</c:f>
              <c:strCache>
                <c:ptCount val="1"/>
                <c:pt idx="0">
                  <c:v>Genomsnittlig belåningsgrad</c:v>
                </c:pt>
              </c:strCache>
            </c:strRef>
          </c:tx>
          <c:spPr>
            <a:ln w="38100" cap="sq">
              <a:solidFill>
                <a:srgbClr val="006A7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'B2.'!$B$9:$B$16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'B2.'!$C$9:$C$16</c:f>
              <c:numCache>
                <c:formatCode>0.0</c:formatCode>
                <c:ptCount val="8"/>
                <c:pt idx="0">
                  <c:v>63.156100000000002</c:v>
                </c:pt>
                <c:pt idx="1">
                  <c:v>64.620800000000003</c:v>
                </c:pt>
                <c:pt idx="2">
                  <c:v>65.289299999999997</c:v>
                </c:pt>
                <c:pt idx="3">
                  <c:v>65.775499999999994</c:v>
                </c:pt>
                <c:pt idx="4">
                  <c:v>64.395499999999998</c:v>
                </c:pt>
                <c:pt idx="5">
                  <c:v>64.8626</c:v>
                </c:pt>
                <c:pt idx="6">
                  <c:v>64.376199999999997</c:v>
                </c:pt>
                <c:pt idx="7">
                  <c:v>64.522999999999996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57-421F-971E-45D9FB534086}"/>
            </c:ext>
          </c:extLst>
        </c:ser>
        <c:ser>
          <c:idx val="1"/>
          <c:order val="1"/>
          <c:tx>
            <c:strRef>
              <c:f>'B2.'!$D$8</c:f>
              <c:strCache>
                <c:ptCount val="1"/>
                <c:pt idx="0">
                  <c:v>Varav bostadsköp</c:v>
                </c:pt>
              </c:strCache>
            </c:strRef>
          </c:tx>
          <c:spPr>
            <a:ln w="38100" cap="sq">
              <a:solidFill>
                <a:srgbClr val="F8971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'B2.'!$B$9:$B$16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'B2.'!$D$9:$D$16</c:f>
              <c:numCache>
                <c:formatCode>0.0</c:formatCode>
                <c:ptCount val="8"/>
                <c:pt idx="0">
                  <c:v>67.142900000000012</c:v>
                </c:pt>
                <c:pt idx="1">
                  <c:v>68.9255</c:v>
                </c:pt>
                <c:pt idx="2">
                  <c:v>69.799000000000007</c:v>
                </c:pt>
                <c:pt idx="3">
                  <c:v>70.533799999999999</c:v>
                </c:pt>
                <c:pt idx="4">
                  <c:v>69.922899999999998</c:v>
                </c:pt>
                <c:pt idx="5">
                  <c:v>69.730899999999991</c:v>
                </c:pt>
                <c:pt idx="6">
                  <c:v>68.198700000000002</c:v>
                </c:pt>
                <c:pt idx="7">
                  <c:v>69.015900000000002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57-421F-971E-45D9FB534086}"/>
            </c:ext>
          </c:extLst>
        </c:ser>
        <c:ser>
          <c:idx val="2"/>
          <c:order val="2"/>
          <c:tx>
            <c:strRef>
              <c:f>'B2.'!$E$8</c:f>
              <c:strCache>
                <c:ptCount val="1"/>
                <c:pt idx="0">
                  <c:v>Varav tilläggslån</c:v>
                </c:pt>
              </c:strCache>
            </c:strRef>
          </c:tx>
          <c:spPr>
            <a:ln w="38100" cap="rnd">
              <a:solidFill>
                <a:srgbClr val="6E2B6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'B2.'!$B$9:$B$16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'B2.'!$E$9:$E$16</c:f>
              <c:numCache>
                <c:formatCode>0.0</c:formatCode>
                <c:ptCount val="8"/>
                <c:pt idx="0">
                  <c:v>58.613499999999995</c:v>
                </c:pt>
                <c:pt idx="1">
                  <c:v>59.662800000000004</c:v>
                </c:pt>
                <c:pt idx="2">
                  <c:v>60.4298</c:v>
                </c:pt>
                <c:pt idx="3">
                  <c:v>61.433599999999998</c:v>
                </c:pt>
                <c:pt idx="4">
                  <c:v>58.454799999999999</c:v>
                </c:pt>
                <c:pt idx="5">
                  <c:v>59.117799999999995</c:v>
                </c:pt>
                <c:pt idx="6">
                  <c:v>59.613999999999997</c:v>
                </c:pt>
                <c:pt idx="7">
                  <c:v>59.621599999999994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57-421F-971E-45D9FB534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726632"/>
        <c:axId val="517737456"/>
      </c:line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7737456"/>
        <c:crossesAt val="-1.0000000000000002E+20"/>
        <c:auto val="1"/>
        <c:lblAlgn val="ctr"/>
        <c:lblOffset val="0"/>
        <c:noMultiLvlLbl val="0"/>
      </c:catAx>
      <c:valAx>
        <c:axId val="51773745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7726632"/>
        <c:crosses val="autoZero"/>
        <c:crossBetween val="midCat"/>
      </c:valAx>
      <c:spPr>
        <a:noFill/>
        <a:ln>
          <a:solidFill>
            <a:srgbClr val="A4A4A4"/>
          </a:solidFill>
        </a:ln>
        <a:effectLst/>
      </c:spPr>
    </c:plotArea>
    <c:legend>
      <c:legendPos val="b"/>
      <c:layout>
        <c:manualLayout>
          <c:xMode val="edge"/>
          <c:yMode val="edge"/>
          <c:x val="6.1669521222327592E-2"/>
          <c:y val="0.85519193391642367"/>
          <c:w val="0.9241709682440814"/>
          <c:h val="0.1293804664723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'B3.'!$B$9</c:f>
              <c:strCache>
                <c:ptCount val="1"/>
                <c:pt idx="0">
                  <c:v>100 eller mindre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'B3.'!$C$8:$J$8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'B3.'!$C$9:$J$9</c:f>
              <c:numCache>
                <c:formatCode>0</c:formatCode>
                <c:ptCount val="8"/>
                <c:pt idx="0">
                  <c:v>8.65</c:v>
                </c:pt>
                <c:pt idx="1">
                  <c:v>8.2799999999999994</c:v>
                </c:pt>
                <c:pt idx="2">
                  <c:v>7.26</c:v>
                </c:pt>
                <c:pt idx="3">
                  <c:v>6.22</c:v>
                </c:pt>
                <c:pt idx="4">
                  <c:v>5.03</c:v>
                </c:pt>
                <c:pt idx="5">
                  <c:v>5.34</c:v>
                </c:pt>
                <c:pt idx="6">
                  <c:v>6.95</c:v>
                </c:pt>
                <c:pt idx="7">
                  <c:v>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18-4BAE-88F1-5B8D042AA136}"/>
            </c:ext>
          </c:extLst>
        </c:ser>
        <c:ser>
          <c:idx val="1"/>
          <c:order val="1"/>
          <c:tx>
            <c:strRef>
              <c:f>'B3.'!$B$10</c:f>
              <c:strCache>
                <c:ptCount val="1"/>
                <c:pt idx="0">
                  <c:v>100–200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'B3.'!$C$8:$J$8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'B3.'!$C$10:$J$10</c:f>
              <c:numCache>
                <c:formatCode>0</c:formatCode>
                <c:ptCount val="8"/>
                <c:pt idx="0">
                  <c:v>22.07</c:v>
                </c:pt>
                <c:pt idx="1">
                  <c:v>21.36</c:v>
                </c:pt>
                <c:pt idx="2">
                  <c:v>20.39</c:v>
                </c:pt>
                <c:pt idx="3">
                  <c:v>18.8</c:v>
                </c:pt>
                <c:pt idx="4">
                  <c:v>15.57</c:v>
                </c:pt>
                <c:pt idx="5">
                  <c:v>16.63</c:v>
                </c:pt>
                <c:pt idx="6">
                  <c:v>19.91</c:v>
                </c:pt>
                <c:pt idx="7">
                  <c:v>21.09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18-4BAE-88F1-5B8D042AA136}"/>
            </c:ext>
          </c:extLst>
        </c:ser>
        <c:ser>
          <c:idx val="2"/>
          <c:order val="2"/>
          <c:tx>
            <c:strRef>
              <c:f>'B3.'!$B$11</c:f>
              <c:strCache>
                <c:ptCount val="1"/>
                <c:pt idx="0">
                  <c:v>200–300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'B3.'!$C$8:$J$8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'B3.'!$C$11:$J$11</c:f>
              <c:numCache>
                <c:formatCode>0</c:formatCode>
                <c:ptCount val="8"/>
                <c:pt idx="0">
                  <c:v>25.21</c:v>
                </c:pt>
                <c:pt idx="1">
                  <c:v>27.57</c:v>
                </c:pt>
                <c:pt idx="2">
                  <c:v>27.36</c:v>
                </c:pt>
                <c:pt idx="3">
                  <c:v>26.24</c:v>
                </c:pt>
                <c:pt idx="4">
                  <c:v>24.92</c:v>
                </c:pt>
                <c:pt idx="5">
                  <c:v>26.08</c:v>
                </c:pt>
                <c:pt idx="6">
                  <c:v>28.94</c:v>
                </c:pt>
                <c:pt idx="7">
                  <c:v>28.689999999999998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18-4BAE-88F1-5B8D042AA136}"/>
            </c:ext>
          </c:extLst>
        </c:ser>
        <c:ser>
          <c:idx val="3"/>
          <c:order val="3"/>
          <c:tx>
            <c:strRef>
              <c:f>'B3.'!$B$12</c:f>
              <c:strCache>
                <c:ptCount val="1"/>
                <c:pt idx="0">
                  <c:v>300–400</c:v>
                </c:pt>
              </c:strCache>
            </c:strRef>
          </c:tx>
          <c:spPr>
            <a:solidFill>
              <a:srgbClr val="F7EA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'B3.'!$C$8:$J$8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'B3.'!$C$12:$J$12</c:f>
              <c:numCache>
                <c:formatCode>0</c:formatCode>
                <c:ptCount val="8"/>
                <c:pt idx="0">
                  <c:v>22.46</c:v>
                </c:pt>
                <c:pt idx="1">
                  <c:v>24.89</c:v>
                </c:pt>
                <c:pt idx="2">
                  <c:v>26.13</c:v>
                </c:pt>
                <c:pt idx="3">
                  <c:v>27.04</c:v>
                </c:pt>
                <c:pt idx="4">
                  <c:v>27.28</c:v>
                </c:pt>
                <c:pt idx="5">
                  <c:v>27.01</c:v>
                </c:pt>
                <c:pt idx="6">
                  <c:v>27.12</c:v>
                </c:pt>
                <c:pt idx="7">
                  <c:v>26.840000000000003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18-4BAE-88F1-5B8D042AA136}"/>
            </c:ext>
          </c:extLst>
        </c:ser>
        <c:ser>
          <c:idx val="4"/>
          <c:order val="4"/>
          <c:tx>
            <c:strRef>
              <c:f>'B3.'!$B$13</c:f>
              <c:strCache>
                <c:ptCount val="1"/>
                <c:pt idx="0">
                  <c:v>400–450</c:v>
                </c:pt>
              </c:strCache>
            </c:strRef>
          </c:tx>
          <c:spPr>
            <a:solidFill>
              <a:srgbClr val="2800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'B3.'!$C$8:$J$8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'B3.'!$C$13:$J$13</c:f>
              <c:numCache>
                <c:formatCode>0</c:formatCode>
                <c:ptCount val="8"/>
                <c:pt idx="0">
                  <c:v>8.4</c:v>
                </c:pt>
                <c:pt idx="1">
                  <c:v>12.02</c:v>
                </c:pt>
                <c:pt idx="2">
                  <c:v>13.17</c:v>
                </c:pt>
                <c:pt idx="3">
                  <c:v>13.95</c:v>
                </c:pt>
                <c:pt idx="4">
                  <c:v>17.22</c:v>
                </c:pt>
                <c:pt idx="5">
                  <c:v>15.8</c:v>
                </c:pt>
                <c:pt idx="6">
                  <c:v>11.78</c:v>
                </c:pt>
                <c:pt idx="7">
                  <c:v>11.540000000000001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18-4BAE-88F1-5B8D042AA136}"/>
            </c:ext>
          </c:extLst>
        </c:ser>
        <c:ser>
          <c:idx val="5"/>
          <c:order val="5"/>
          <c:tx>
            <c:strRef>
              <c:f>'B3.'!$B$14</c:f>
              <c:strCache>
                <c:ptCount val="1"/>
                <c:pt idx="0">
                  <c:v>Över 450</c:v>
                </c:pt>
              </c:strCache>
            </c:strRef>
          </c:tx>
          <c:spPr>
            <a:solidFill>
              <a:srgbClr val="7EDDD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'B3.'!$C$8:$J$8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'B3.'!$C$14:$J$14</c:f>
              <c:numCache>
                <c:formatCode>0</c:formatCode>
                <c:ptCount val="8"/>
                <c:pt idx="0">
                  <c:v>13.21</c:v>
                </c:pt>
                <c:pt idx="1">
                  <c:v>5.89</c:v>
                </c:pt>
                <c:pt idx="2">
                  <c:v>5.69</c:v>
                </c:pt>
                <c:pt idx="3">
                  <c:v>7.75</c:v>
                </c:pt>
                <c:pt idx="4">
                  <c:v>9.98</c:v>
                </c:pt>
                <c:pt idx="5">
                  <c:v>9.14</c:v>
                </c:pt>
                <c:pt idx="6">
                  <c:v>5.3</c:v>
                </c:pt>
                <c:pt idx="7">
                  <c:v>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18-4BAE-88F1-5B8D042AA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20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'B4.'!$C$8</c:f>
              <c:strCache>
                <c:ptCount val="1"/>
                <c:pt idx="0">
                  <c:v>Median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numRef>
              <c:f>'16.'!$B$9:$B$16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'B4.'!$C$9:$C$16</c:f>
              <c:numCache>
                <c:formatCode>#,##0</c:formatCode>
                <c:ptCount val="8"/>
                <c:pt idx="0">
                  <c:v>1489.009</c:v>
                </c:pt>
                <c:pt idx="1">
                  <c:v>1417.067</c:v>
                </c:pt>
                <c:pt idx="2">
                  <c:v>1491.2550000000001</c:v>
                </c:pt>
                <c:pt idx="3">
                  <c:v>1564.0630000000001</c:v>
                </c:pt>
                <c:pt idx="4">
                  <c:v>1554.7919999999999</c:v>
                </c:pt>
                <c:pt idx="5">
                  <c:v>3512.308</c:v>
                </c:pt>
                <c:pt idx="6">
                  <c:v>5017.3509999999997</c:v>
                </c:pt>
                <c:pt idx="7">
                  <c:v>4648.3069999999998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4-4979-9F9C-B937A4D5AE69}"/>
            </c:ext>
          </c:extLst>
        </c:ser>
        <c:ser>
          <c:idx val="1"/>
          <c:order val="1"/>
          <c:tx>
            <c:strRef>
              <c:f>'B4.'!$D$8</c:f>
              <c:strCache>
                <c:ptCount val="1"/>
                <c:pt idx="0">
                  <c:v>90:e percentilen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numRef>
              <c:f>'16.'!$B$9:$B$16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'B4.'!$D$9:$D$16</c:f>
              <c:numCache>
                <c:formatCode>#,##0</c:formatCode>
                <c:ptCount val="8"/>
                <c:pt idx="0">
                  <c:v>1616.13</c:v>
                </c:pt>
                <c:pt idx="1">
                  <c:v>1489.096</c:v>
                </c:pt>
                <c:pt idx="2">
                  <c:v>1565.6669999999999</c:v>
                </c:pt>
                <c:pt idx="3">
                  <c:v>1704.9770000000001</c:v>
                </c:pt>
                <c:pt idx="4">
                  <c:v>1655.1610000000003</c:v>
                </c:pt>
                <c:pt idx="5">
                  <c:v>3835.5249999999996</c:v>
                </c:pt>
                <c:pt idx="6">
                  <c:v>6169.1309999999994</c:v>
                </c:pt>
                <c:pt idx="7">
                  <c:v>5586.433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E4-4979-9F9C-B937A4D5A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scatterChart>
        <c:scatterStyle val="lineMarker"/>
        <c:varyColors val="0"/>
        <c:ser>
          <c:idx val="2"/>
          <c:order val="2"/>
          <c:tx>
            <c:strRef>
              <c:f>'B4.'!$E$8</c:f>
              <c:strCache>
                <c:ptCount val="1"/>
                <c:pt idx="0">
                  <c:v>Medelvärde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20"/>
            <c:spPr>
              <a:solidFill>
                <a:srgbClr val="6E2B62"/>
              </a:solidFill>
              <a:ln w="9525">
                <a:noFill/>
              </a:ln>
              <a:effectLst/>
            </c:spPr>
          </c:marker>
          <c:yVal>
            <c:numRef>
              <c:f>'B4.'!$E$9:$E$16</c:f>
              <c:numCache>
                <c:formatCode>#,##0</c:formatCode>
                <c:ptCount val="8"/>
                <c:pt idx="0">
                  <c:v>1686.806</c:v>
                </c:pt>
                <c:pt idx="1">
                  <c:v>1595.818</c:v>
                </c:pt>
                <c:pt idx="2">
                  <c:v>1685.0909999999999</c:v>
                </c:pt>
                <c:pt idx="3">
                  <c:v>1788.52</c:v>
                </c:pt>
                <c:pt idx="4">
                  <c:v>1785.5619999999999</c:v>
                </c:pt>
                <c:pt idx="5">
                  <c:v>4024.7849999999999</c:v>
                </c:pt>
                <c:pt idx="6">
                  <c:v>5974.8940000000002</c:v>
                </c:pt>
                <c:pt idx="7">
                  <c:v>5460.9790000000003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E4-4979-9F9C-B937A4D5A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726632"/>
        <c:axId val="517737456"/>
      </c:scatte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'B5.'!$C$8</c:f>
              <c:strCache>
                <c:ptCount val="1"/>
                <c:pt idx="0">
                  <c:v>Månadsöverskott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numRef>
              <c:f>'B5.'!$B$9:$B$16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'B5.'!$C$9:$C$16</c:f>
              <c:numCache>
                <c:formatCode>#,##0</c:formatCode>
                <c:ptCount val="8"/>
                <c:pt idx="0">
                  <c:v>7002.5</c:v>
                </c:pt>
                <c:pt idx="1">
                  <c:v>8291</c:v>
                </c:pt>
                <c:pt idx="2">
                  <c:v>7524</c:v>
                </c:pt>
                <c:pt idx="3">
                  <c:v>7802</c:v>
                </c:pt>
                <c:pt idx="4">
                  <c:v>9037</c:v>
                </c:pt>
                <c:pt idx="5">
                  <c:v>8862</c:v>
                </c:pt>
                <c:pt idx="6">
                  <c:v>7679</c:v>
                </c:pt>
                <c:pt idx="7">
                  <c:v>8620.5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2-4973-B425-533B5F0DD165}"/>
            </c:ext>
          </c:extLst>
        </c:ser>
        <c:ser>
          <c:idx val="1"/>
          <c:order val="1"/>
          <c:tx>
            <c:strRef>
              <c:f>'B5.'!$D$8</c:f>
              <c:strCache>
                <c:ptCount val="1"/>
                <c:pt idx="0">
                  <c:v>Månadsöverskott per låntagare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numRef>
              <c:f>'B5.'!$B$9:$B$16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'B5.'!$D$9:$D$16</c:f>
              <c:numCache>
                <c:formatCode>#,##0</c:formatCode>
                <c:ptCount val="8"/>
                <c:pt idx="0">
                  <c:v>4442.5</c:v>
                </c:pt>
                <c:pt idx="1">
                  <c:v>5191</c:v>
                </c:pt>
                <c:pt idx="2">
                  <c:v>4870.5</c:v>
                </c:pt>
                <c:pt idx="3">
                  <c:v>4965.75</c:v>
                </c:pt>
                <c:pt idx="4">
                  <c:v>5724</c:v>
                </c:pt>
                <c:pt idx="5">
                  <c:v>5668</c:v>
                </c:pt>
                <c:pt idx="6">
                  <c:v>5004</c:v>
                </c:pt>
                <c:pt idx="7">
                  <c:v>5450.5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2-4973-B425-533B5F0DD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2000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'5.'!$B$9</c:f>
              <c:strCache>
                <c:ptCount val="1"/>
                <c:pt idx="0">
                  <c:v>Bostadsköp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strRef>
              <c:f>'5.'!$C$8:$H$8</c:f>
              <c:strCache>
                <c:ptCount val="6"/>
                <c:pt idx="0">
                  <c:v>Under 500 tkr</c:v>
                </c:pt>
                <c:pt idx="1">
                  <c:v>0,5–1 mkr</c:v>
                </c:pt>
                <c:pt idx="2">
                  <c:v>1–2 mkr</c:v>
                </c:pt>
                <c:pt idx="3">
                  <c:v>2–3 mkr</c:v>
                </c:pt>
                <c:pt idx="4">
                  <c:v>3–4 mkr</c:v>
                </c:pt>
                <c:pt idx="5">
                  <c:v>Över 4 mkr</c:v>
                </c:pt>
              </c:strCache>
            </c:strRef>
          </c:cat>
          <c:val>
            <c:numRef>
              <c:f>'5.'!$C$9:$H$9</c:f>
              <c:numCache>
                <c:formatCode>0.0</c:formatCode>
                <c:ptCount val="6"/>
                <c:pt idx="0">
                  <c:v>6.9714</c:v>
                </c:pt>
                <c:pt idx="1">
                  <c:v>14.985300000000001</c:v>
                </c:pt>
                <c:pt idx="2">
                  <c:v>32.771700000000003</c:v>
                </c:pt>
                <c:pt idx="3">
                  <c:v>21.3248</c:v>
                </c:pt>
                <c:pt idx="4">
                  <c:v>11.6259</c:v>
                </c:pt>
                <c:pt idx="5">
                  <c:v>12.321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C-4950-B269-F7A2B07F5157}"/>
            </c:ext>
          </c:extLst>
        </c:ser>
        <c:ser>
          <c:idx val="1"/>
          <c:order val="1"/>
          <c:tx>
            <c:strRef>
              <c:f>'5.'!$B$10</c:f>
              <c:strCache>
                <c:ptCount val="1"/>
                <c:pt idx="0">
                  <c:v>Tilläggslån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strRef>
              <c:f>'5.'!$C$8:$H$8</c:f>
              <c:strCache>
                <c:ptCount val="6"/>
                <c:pt idx="0">
                  <c:v>Under 500 tkr</c:v>
                </c:pt>
                <c:pt idx="1">
                  <c:v>0,5–1 mkr</c:v>
                </c:pt>
                <c:pt idx="2">
                  <c:v>1–2 mkr</c:v>
                </c:pt>
                <c:pt idx="3">
                  <c:v>2–3 mkr</c:v>
                </c:pt>
                <c:pt idx="4">
                  <c:v>3–4 mkr</c:v>
                </c:pt>
                <c:pt idx="5">
                  <c:v>Över 4 mkr</c:v>
                </c:pt>
              </c:strCache>
            </c:strRef>
          </c:cat>
          <c:val>
            <c:numRef>
              <c:f>'5.'!$C$10:$H$10</c:f>
              <c:numCache>
                <c:formatCode>0.0</c:formatCode>
                <c:ptCount val="6"/>
                <c:pt idx="0">
                  <c:v>67.7928</c:v>
                </c:pt>
                <c:pt idx="1">
                  <c:v>17.303100000000001</c:v>
                </c:pt>
                <c:pt idx="2">
                  <c:v>9.5670999999999999</c:v>
                </c:pt>
                <c:pt idx="3">
                  <c:v>2.9382999999999999</c:v>
                </c:pt>
                <c:pt idx="4">
                  <c:v>1.2064999999999999</c:v>
                </c:pt>
                <c:pt idx="5">
                  <c:v>1.1922999999999999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C-4950-B269-F7A2B07F5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3386839708561E-2"/>
          <c:y val="2.9798989898989898E-2"/>
          <c:w val="0.86532263205828774"/>
          <c:h val="0.77531847262714615"/>
        </c:manualLayout>
      </c:layout>
      <c:areaChart>
        <c:grouping val="stacked"/>
        <c:varyColors val="0"/>
        <c:ser>
          <c:idx val="0"/>
          <c:order val="0"/>
          <c:tx>
            <c:strRef>
              <c:f>'6.'!$C$8</c:f>
              <c:strCache>
                <c:ptCount val="1"/>
                <c:pt idx="0">
                  <c:v>3 mån (rörlig)</c:v>
                </c:pt>
              </c:strCache>
            </c:strRef>
          </c:tx>
          <c:spPr>
            <a:solidFill>
              <a:srgbClr val="006A7D"/>
            </a:solidFill>
            <a:ln w="0">
              <a:noFill/>
            </a:ln>
            <a:effectLst/>
          </c:spPr>
          <c:cat>
            <c:numRef>
              <c:f>'6.'!$B$9:$B$16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'6.'!$C$9:$C$16</c:f>
              <c:numCache>
                <c:formatCode>0.0</c:formatCode>
                <c:ptCount val="8"/>
                <c:pt idx="0">
                  <c:v>61.895600000000002</c:v>
                </c:pt>
                <c:pt idx="1">
                  <c:v>59.448800000000006</c:v>
                </c:pt>
                <c:pt idx="2">
                  <c:v>50.9985</c:v>
                </c:pt>
                <c:pt idx="3">
                  <c:v>38.433800000000005</c:v>
                </c:pt>
                <c:pt idx="4">
                  <c:v>35.055299999999995</c:v>
                </c:pt>
                <c:pt idx="5">
                  <c:v>62.4572</c:v>
                </c:pt>
                <c:pt idx="6">
                  <c:v>64.156399999999991</c:v>
                </c:pt>
                <c:pt idx="7">
                  <c:v>78.2012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B-42D2-89BE-8A63D42DAE50}"/>
            </c:ext>
          </c:extLst>
        </c:ser>
        <c:ser>
          <c:idx val="1"/>
          <c:order val="1"/>
          <c:tx>
            <c:strRef>
              <c:f>'6.'!$D$8</c:f>
              <c:strCache>
                <c:ptCount val="1"/>
                <c:pt idx="0">
                  <c:v>1 år</c:v>
                </c:pt>
              </c:strCache>
            </c:strRef>
          </c:tx>
          <c:spPr>
            <a:solidFill>
              <a:srgbClr val="F8971D"/>
            </a:solidFill>
            <a:ln w="12700">
              <a:noFill/>
            </a:ln>
            <a:effectLst/>
          </c:spPr>
          <c:cat>
            <c:numRef>
              <c:f>'6.'!$B$9:$B$16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'6.'!$D$9:$D$16</c:f>
              <c:numCache>
                <c:formatCode>0.0</c:formatCode>
                <c:ptCount val="8"/>
                <c:pt idx="0">
                  <c:v>2.6076999999999999</c:v>
                </c:pt>
                <c:pt idx="1">
                  <c:v>3.4379</c:v>
                </c:pt>
                <c:pt idx="2">
                  <c:v>2.2464999999999997</c:v>
                </c:pt>
                <c:pt idx="3">
                  <c:v>7.0207000000000006</c:v>
                </c:pt>
                <c:pt idx="4">
                  <c:v>7.2633000000000001</c:v>
                </c:pt>
                <c:pt idx="5">
                  <c:v>7.5445000000000002</c:v>
                </c:pt>
                <c:pt idx="6">
                  <c:v>8.2552000000000003</c:v>
                </c:pt>
                <c:pt idx="7">
                  <c:v>7.3505000000000003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B-42D2-89BE-8A63D42DAE50}"/>
            </c:ext>
          </c:extLst>
        </c:ser>
        <c:ser>
          <c:idx val="2"/>
          <c:order val="2"/>
          <c:tx>
            <c:strRef>
              <c:f>'6.'!$E$8</c:f>
              <c:strCache>
                <c:ptCount val="1"/>
                <c:pt idx="0">
                  <c:v>2 år</c:v>
                </c:pt>
              </c:strCache>
            </c:strRef>
          </c:tx>
          <c:spPr>
            <a:solidFill>
              <a:srgbClr val="6E2B62"/>
            </a:solidFill>
            <a:ln w="12700">
              <a:noFill/>
            </a:ln>
            <a:effectLst/>
          </c:spPr>
          <c:cat>
            <c:numRef>
              <c:f>'6.'!$B$9:$B$16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'6.'!$E$9:$E$16</c:f>
              <c:numCache>
                <c:formatCode>0.0</c:formatCode>
                <c:ptCount val="8"/>
                <c:pt idx="0">
                  <c:v>10.836399999999999</c:v>
                </c:pt>
                <c:pt idx="1">
                  <c:v>14.352699999999999</c:v>
                </c:pt>
                <c:pt idx="2">
                  <c:v>13.642799999999999</c:v>
                </c:pt>
                <c:pt idx="3">
                  <c:v>13.553899999999999</c:v>
                </c:pt>
                <c:pt idx="4">
                  <c:v>19.224800000000002</c:v>
                </c:pt>
                <c:pt idx="5">
                  <c:v>14.523099999999999</c:v>
                </c:pt>
                <c:pt idx="6">
                  <c:v>16.489100000000001</c:v>
                </c:pt>
                <c:pt idx="7">
                  <c:v>10.4781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5B-42D2-89BE-8A63D42DAE50}"/>
            </c:ext>
          </c:extLst>
        </c:ser>
        <c:ser>
          <c:idx val="3"/>
          <c:order val="3"/>
          <c:tx>
            <c:strRef>
              <c:f>'6.'!$F$8</c:f>
              <c:strCache>
                <c:ptCount val="1"/>
                <c:pt idx="0">
                  <c:v>3 år</c:v>
                </c:pt>
              </c:strCache>
            </c:strRef>
          </c:tx>
          <c:spPr>
            <a:solidFill>
              <a:srgbClr val="F7EA48"/>
            </a:solidFill>
            <a:ln w="12700">
              <a:noFill/>
            </a:ln>
            <a:effectLst/>
          </c:spPr>
          <c:cat>
            <c:numRef>
              <c:f>'6.'!$B$9:$B$16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'6.'!$F$9:$F$16</c:f>
              <c:numCache>
                <c:formatCode>0.0</c:formatCode>
                <c:ptCount val="8"/>
                <c:pt idx="0">
                  <c:v>16.277100000000001</c:v>
                </c:pt>
                <c:pt idx="1">
                  <c:v>17.6587</c:v>
                </c:pt>
                <c:pt idx="2">
                  <c:v>22.407599999999999</c:v>
                </c:pt>
                <c:pt idx="3">
                  <c:v>26.0426</c:v>
                </c:pt>
                <c:pt idx="4">
                  <c:v>25.077899999999996</c:v>
                </c:pt>
                <c:pt idx="5">
                  <c:v>9.3856999999999999</c:v>
                </c:pt>
                <c:pt idx="6">
                  <c:v>7.1368</c:v>
                </c:pt>
                <c:pt idx="7">
                  <c:v>2.3484000000000003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5B-42D2-89BE-8A63D42DAE50}"/>
            </c:ext>
          </c:extLst>
        </c:ser>
        <c:ser>
          <c:idx val="4"/>
          <c:order val="4"/>
          <c:tx>
            <c:strRef>
              <c:f>'6.'!$G$8</c:f>
              <c:strCache>
                <c:ptCount val="1"/>
                <c:pt idx="0">
                  <c:v>Över 3 år</c:v>
                </c:pt>
              </c:strCache>
            </c:strRef>
          </c:tx>
          <c:spPr>
            <a:solidFill>
              <a:srgbClr val="280071"/>
            </a:solidFill>
            <a:ln w="12700">
              <a:noFill/>
            </a:ln>
            <a:effectLst/>
          </c:spPr>
          <c:cat>
            <c:numRef>
              <c:f>'6.'!$B$9:$B$16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'6.'!$G$9:$G$16</c:f>
              <c:numCache>
                <c:formatCode>0.0</c:formatCode>
                <c:ptCount val="8"/>
                <c:pt idx="0">
                  <c:v>8.3832000000000004</c:v>
                </c:pt>
                <c:pt idx="1">
                  <c:v>5.1019000000000005</c:v>
                </c:pt>
                <c:pt idx="2">
                  <c:v>10.704599999999999</c:v>
                </c:pt>
                <c:pt idx="3">
                  <c:v>14.949000000000002</c:v>
                </c:pt>
                <c:pt idx="4">
                  <c:v>13.3787</c:v>
                </c:pt>
                <c:pt idx="5">
                  <c:v>6.0894999999999992</c:v>
                </c:pt>
                <c:pt idx="6">
                  <c:v>3.9624999999999999</c:v>
                </c:pt>
                <c:pt idx="7">
                  <c:v>1.6217999999999999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5B-42D2-89BE-8A63D42DA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726632"/>
        <c:axId val="517737456"/>
      </c:area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1E+21"/>
        <c:auto val="1"/>
        <c:lblAlgn val="ctr"/>
        <c:lblOffset val="0"/>
        <c:noMultiLvlLbl val="0"/>
      </c:catAx>
      <c:valAx>
        <c:axId val="5177374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midCat"/>
        <c:majorUnit val="20"/>
      </c:valAx>
      <c:spPr>
        <a:noFill/>
        <a:ln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'7.'!$B$9</c:f>
              <c:strCache>
                <c:ptCount val="1"/>
                <c:pt idx="0">
                  <c:v>Bostadsköp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strRef>
              <c:f>'7.'!$C$8:$H$8</c:f>
              <c:strCache>
                <c:ptCount val="6"/>
                <c:pt idx="0">
                  <c:v>Under 25 %</c:v>
                </c:pt>
                <c:pt idx="1">
                  <c:v>25–49 %</c:v>
                </c:pt>
                <c:pt idx="2">
                  <c:v>50–69 %</c:v>
                </c:pt>
                <c:pt idx="3">
                  <c:v>70–79 %</c:v>
                </c:pt>
                <c:pt idx="4">
                  <c:v>80–85 %</c:v>
                </c:pt>
                <c:pt idx="5">
                  <c:v>Över 85 %</c:v>
                </c:pt>
              </c:strCache>
            </c:strRef>
          </c:cat>
          <c:val>
            <c:numRef>
              <c:f>'7.'!$C$9:$H$9</c:f>
              <c:numCache>
                <c:formatCode>0.0</c:formatCode>
                <c:ptCount val="6"/>
                <c:pt idx="0">
                  <c:v>4.9704999999999995</c:v>
                </c:pt>
                <c:pt idx="1">
                  <c:v>12.078800000000001</c:v>
                </c:pt>
                <c:pt idx="2">
                  <c:v>21.2089</c:v>
                </c:pt>
                <c:pt idx="3">
                  <c:v>14.764099999999999</c:v>
                </c:pt>
                <c:pt idx="4">
                  <c:v>46.977699999999999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9-481A-AA72-5E5D82194F3C}"/>
            </c:ext>
          </c:extLst>
        </c:ser>
        <c:ser>
          <c:idx val="1"/>
          <c:order val="1"/>
          <c:tx>
            <c:strRef>
              <c:f>'7.'!$B$10</c:f>
              <c:strCache>
                <c:ptCount val="1"/>
                <c:pt idx="0">
                  <c:v>Tilläggslån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strRef>
              <c:f>'7.'!$C$8:$H$8</c:f>
              <c:strCache>
                <c:ptCount val="6"/>
                <c:pt idx="0">
                  <c:v>Under 25 %</c:v>
                </c:pt>
                <c:pt idx="1">
                  <c:v>25–49 %</c:v>
                </c:pt>
                <c:pt idx="2">
                  <c:v>50–69 %</c:v>
                </c:pt>
                <c:pt idx="3">
                  <c:v>70–79 %</c:v>
                </c:pt>
                <c:pt idx="4">
                  <c:v>80–85 %</c:v>
                </c:pt>
                <c:pt idx="5">
                  <c:v>Över 85 %</c:v>
                </c:pt>
              </c:strCache>
            </c:strRef>
          </c:cat>
          <c:val>
            <c:numRef>
              <c:f>'7.'!$C$10:$H$10</c:f>
              <c:numCache>
                <c:formatCode>0.0</c:formatCode>
                <c:ptCount val="6"/>
                <c:pt idx="0">
                  <c:v>6.6713999999999993</c:v>
                </c:pt>
                <c:pt idx="1">
                  <c:v>23.789899999999999</c:v>
                </c:pt>
                <c:pt idx="2">
                  <c:v>33.967399999999998</c:v>
                </c:pt>
                <c:pt idx="3">
                  <c:v>17.8566</c:v>
                </c:pt>
                <c:pt idx="4">
                  <c:v>17.686299999999999</c:v>
                </c:pt>
                <c:pt idx="5">
                  <c:v>2.8400000000000002E-2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F9-481A-AA72-5E5D82194F3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'8.'!$B$9:$B$13</c:f>
              <c:strCache>
                <c:ptCount val="5"/>
                <c:pt idx="0">
                  <c:v>Under 25 %</c:v>
                </c:pt>
                <c:pt idx="1">
                  <c:v>25–49 %</c:v>
                </c:pt>
                <c:pt idx="2">
                  <c:v>50–69 %</c:v>
                </c:pt>
                <c:pt idx="3">
                  <c:v>70 –79 %</c:v>
                </c:pt>
                <c:pt idx="4">
                  <c:v>80–85 %</c:v>
                </c:pt>
              </c:strCache>
            </c:strRef>
          </c:cat>
          <c:val>
            <c:numRef>
              <c:f>'8.'!$B$14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F9-481A-AA72-5E5D82194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517726632"/>
        <c:axId val="51773745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'7.'!$B$11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rgbClr val="6E2B6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'7.'!$C$8:$H$8</c15:sqref>
                        </c15:formulaRef>
                      </c:ext>
                    </c:extLst>
                    <c:strCache>
                      <c:ptCount val="6"/>
                      <c:pt idx="0">
                        <c:v>Under 25 %</c:v>
                      </c:pt>
                      <c:pt idx="1">
                        <c:v>25–49 %</c:v>
                      </c:pt>
                      <c:pt idx="2">
                        <c:v>50–69 %</c:v>
                      </c:pt>
                      <c:pt idx="3">
                        <c:v>70–79 %</c:v>
                      </c:pt>
                      <c:pt idx="4">
                        <c:v>80–85 %</c:v>
                      </c:pt>
                      <c:pt idx="5">
                        <c:v>Över 85 %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'7.'!$C$11:$H$11</c15:sqref>
                        </c15:formulaRef>
                      </c:ext>
                    </c:extLst>
                    <c:numCache>
                      <c:formatCode>0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8F9-481A-AA72-5E5D82194F3C}"/>
                  </c:ext>
                </c:extLst>
              </c15:ser>
            </c15:filteredBarSeries>
          </c:ext>
        </c:extLst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10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288197021171348E-2"/>
          <c:y val="3.474742807359716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'8.'!$B$9</c:f>
              <c:strCache>
                <c:ptCount val="1"/>
                <c:pt idx="0">
                  <c:v>Under 25 %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'8.'!$C$9:$J$9</c:f>
              <c:numCache>
                <c:formatCode>0</c:formatCode>
                <c:ptCount val="8"/>
                <c:pt idx="0">
                  <c:v>6.2327000000000004</c:v>
                </c:pt>
                <c:pt idx="1">
                  <c:v>5.4390999999999998</c:v>
                </c:pt>
                <c:pt idx="2">
                  <c:v>5.1204999999999998</c:v>
                </c:pt>
                <c:pt idx="3">
                  <c:v>4.5754999999999999</c:v>
                </c:pt>
                <c:pt idx="4">
                  <c:v>4.1029</c:v>
                </c:pt>
                <c:pt idx="5">
                  <c:v>4.4368999999999996</c:v>
                </c:pt>
                <c:pt idx="6">
                  <c:v>5.0170000000000003</c:v>
                </c:pt>
                <c:pt idx="7">
                  <c:v>4.9704999999999995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45AB-4C58-AC98-61E12D3EB50C}"/>
            </c:ext>
          </c:extLst>
        </c:ser>
        <c:ser>
          <c:idx val="1"/>
          <c:order val="1"/>
          <c:tx>
            <c:strRef>
              <c:f>'8.'!$B$10</c:f>
              <c:strCache>
                <c:ptCount val="1"/>
                <c:pt idx="0">
                  <c:v>25–49 %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'8.'!$C$10:$J$10</c:f>
              <c:numCache>
                <c:formatCode>0</c:formatCode>
                <c:ptCount val="8"/>
                <c:pt idx="0">
                  <c:v>14.0558</c:v>
                </c:pt>
                <c:pt idx="1">
                  <c:v>12.710699999999999</c:v>
                </c:pt>
                <c:pt idx="2">
                  <c:v>12.0953</c:v>
                </c:pt>
                <c:pt idx="3">
                  <c:v>11.161099999999999</c:v>
                </c:pt>
                <c:pt idx="4">
                  <c:v>11.4725</c:v>
                </c:pt>
                <c:pt idx="5">
                  <c:v>12.2597</c:v>
                </c:pt>
                <c:pt idx="6">
                  <c:v>13.8155</c:v>
                </c:pt>
                <c:pt idx="7">
                  <c:v>12.078800000000001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45AB-4C58-AC98-61E12D3EB50C}"/>
            </c:ext>
          </c:extLst>
        </c:ser>
        <c:ser>
          <c:idx val="2"/>
          <c:order val="2"/>
          <c:tx>
            <c:strRef>
              <c:f>'8.'!$B$11</c:f>
              <c:strCache>
                <c:ptCount val="1"/>
                <c:pt idx="0">
                  <c:v>50–69 %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'8.'!$C$11:$J$11</c:f>
              <c:numCache>
                <c:formatCode>0</c:formatCode>
                <c:ptCount val="8"/>
                <c:pt idx="0">
                  <c:v>21.9754</c:v>
                </c:pt>
                <c:pt idx="1">
                  <c:v>20.019100000000002</c:v>
                </c:pt>
                <c:pt idx="2">
                  <c:v>18.4068</c:v>
                </c:pt>
                <c:pt idx="3">
                  <c:v>18.8644</c:v>
                </c:pt>
                <c:pt idx="4">
                  <c:v>21.081299999999999</c:v>
                </c:pt>
                <c:pt idx="5">
                  <c:v>20.136499999999998</c:v>
                </c:pt>
                <c:pt idx="6">
                  <c:v>21.4316</c:v>
                </c:pt>
                <c:pt idx="7">
                  <c:v>21.2089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45AB-4C58-AC98-61E12D3EB50C}"/>
            </c:ext>
          </c:extLst>
        </c:ser>
        <c:ser>
          <c:idx val="3"/>
          <c:order val="3"/>
          <c:tx>
            <c:strRef>
              <c:f>'8.'!$B$12</c:f>
              <c:strCache>
                <c:ptCount val="1"/>
                <c:pt idx="0">
                  <c:v>70 –79 %</c:v>
                </c:pt>
              </c:strCache>
            </c:strRef>
          </c:tx>
          <c:spPr>
            <a:solidFill>
              <a:srgbClr val="F7EA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'8.'!$C$12:$J$12</c:f>
              <c:numCache>
                <c:formatCode>0</c:formatCode>
                <c:ptCount val="8"/>
                <c:pt idx="0">
                  <c:v>14.738299999999999</c:v>
                </c:pt>
                <c:pt idx="1">
                  <c:v>14.088800000000001</c:v>
                </c:pt>
                <c:pt idx="2">
                  <c:v>14.142099999999999</c:v>
                </c:pt>
                <c:pt idx="3">
                  <c:v>13.283800000000001</c:v>
                </c:pt>
                <c:pt idx="4">
                  <c:v>14.774699999999999</c:v>
                </c:pt>
                <c:pt idx="5">
                  <c:v>14.136899999999999</c:v>
                </c:pt>
                <c:pt idx="6">
                  <c:v>14.358799999999999</c:v>
                </c:pt>
                <c:pt idx="7">
                  <c:v>14.764099999999999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45AB-4C58-AC98-61E12D3EB50C}"/>
            </c:ext>
          </c:extLst>
        </c:ser>
        <c:ser>
          <c:idx val="4"/>
          <c:order val="4"/>
          <c:tx>
            <c:strRef>
              <c:f>'8.'!$B$13</c:f>
              <c:strCache>
                <c:ptCount val="1"/>
                <c:pt idx="0">
                  <c:v>80–85 %</c:v>
                </c:pt>
              </c:strCache>
            </c:strRef>
          </c:tx>
          <c:spPr>
            <a:solidFill>
              <a:srgbClr val="2800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'8.'!$C$13:$J$13</c:f>
              <c:numCache>
                <c:formatCode>0</c:formatCode>
                <c:ptCount val="8"/>
                <c:pt idx="0">
                  <c:v>42.888399999999997</c:v>
                </c:pt>
                <c:pt idx="1">
                  <c:v>47.683599999999998</c:v>
                </c:pt>
                <c:pt idx="2">
                  <c:v>50.114099999999993</c:v>
                </c:pt>
                <c:pt idx="3">
                  <c:v>52.010199999999998</c:v>
                </c:pt>
                <c:pt idx="4">
                  <c:v>48.518999999999998</c:v>
                </c:pt>
                <c:pt idx="5">
                  <c:v>46.901399999999995</c:v>
                </c:pt>
                <c:pt idx="6">
                  <c:v>44.652700000000003</c:v>
                </c:pt>
                <c:pt idx="7">
                  <c:v>46.977699999999999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45AB-4C58-AC98-61E12D3EB50C}"/>
            </c:ext>
          </c:extLst>
        </c:ser>
        <c:ser>
          <c:idx val="5"/>
          <c:order val="5"/>
          <c:tx>
            <c:strRef>
              <c:f>'8.'!$B$14</c:f>
              <c:strCache>
                <c:ptCount val="1"/>
                <c:pt idx="0">
                  <c:v>Över 85 %</c:v>
                </c:pt>
              </c:strCache>
            </c:strRef>
          </c:tx>
          <c:spPr>
            <a:solidFill>
              <a:srgbClr val="7EDDD3"/>
            </a:solidFill>
            <a:ln>
              <a:noFill/>
            </a:ln>
            <a:effectLst/>
          </c:spPr>
          <c:invertIfNegative val="0"/>
          <c:cat>
            <c:numRef>
              <c:f>'8.'!$C$8:$J$8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'8.'!$C$14:$J$14</c:f>
              <c:numCache>
                <c:formatCode>0</c:formatCode>
                <c:ptCount val="8"/>
                <c:pt idx="0">
                  <c:v>0.1095</c:v>
                </c:pt>
                <c:pt idx="1">
                  <c:v>5.8600000000000006E-2</c:v>
                </c:pt>
                <c:pt idx="2">
                  <c:v>0.1212</c:v>
                </c:pt>
                <c:pt idx="3">
                  <c:v>0.105</c:v>
                </c:pt>
                <c:pt idx="4">
                  <c:v>4.9600000000000005E-2</c:v>
                </c:pt>
                <c:pt idx="5">
                  <c:v>2.1286</c:v>
                </c:pt>
                <c:pt idx="6">
                  <c:v>0.72430000000000005</c:v>
                </c:pt>
                <c:pt idx="7">
                  <c:v>0.38900000000000001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AB-4C58-AC98-61E12D3EB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  <c:extLst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20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576730418943536E-2"/>
          <c:y val="6.0319865319865308E-2"/>
          <c:w val="0.94310906193078325"/>
          <c:h val="0.69608519598315521"/>
        </c:manualLayout>
      </c:layout>
      <c:lineChart>
        <c:grouping val="standard"/>
        <c:varyColors val="0"/>
        <c:ser>
          <c:idx val="0"/>
          <c:order val="0"/>
          <c:tx>
            <c:strRef>
              <c:f>'9.'!$C$8</c:f>
              <c:strCache>
                <c:ptCount val="1"/>
                <c:pt idx="0">
                  <c:v>Genomsnittlig skuldkvot</c:v>
                </c:pt>
              </c:strCache>
            </c:strRef>
          </c:tx>
          <c:spPr>
            <a:ln w="38100" cap="sq">
              <a:solidFill>
                <a:srgbClr val="006A7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'9.'!$B$9:$B$16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'9.'!$C$9:$C$16</c:f>
              <c:numCache>
                <c:formatCode>General</c:formatCode>
                <c:ptCount val="8"/>
                <c:pt idx="0">
                  <c:v>286</c:v>
                </c:pt>
                <c:pt idx="1">
                  <c:v>275</c:v>
                </c:pt>
                <c:pt idx="2">
                  <c:v>282</c:v>
                </c:pt>
                <c:pt idx="3">
                  <c:v>292</c:v>
                </c:pt>
                <c:pt idx="4">
                  <c:v>313</c:v>
                </c:pt>
                <c:pt idx="5">
                  <c:v>306</c:v>
                </c:pt>
                <c:pt idx="6">
                  <c:v>281</c:v>
                </c:pt>
                <c:pt idx="7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57-421F-971E-45D9FB534086}"/>
            </c:ext>
          </c:extLst>
        </c:ser>
        <c:ser>
          <c:idx val="1"/>
          <c:order val="1"/>
          <c:tx>
            <c:strRef>
              <c:f>'9.'!$D$8</c:f>
              <c:strCache>
                <c:ptCount val="1"/>
                <c:pt idx="0">
                  <c:v>Varav bostadsköp</c:v>
                </c:pt>
              </c:strCache>
            </c:strRef>
          </c:tx>
          <c:spPr>
            <a:ln w="38100" cap="sq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'9.'!$B$9:$B$16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'9.'!$D$9:$D$16</c:f>
              <c:numCache>
                <c:formatCode>General</c:formatCode>
                <c:ptCount val="8"/>
                <c:pt idx="0">
                  <c:v>295</c:v>
                </c:pt>
                <c:pt idx="1">
                  <c:v>280</c:v>
                </c:pt>
                <c:pt idx="2">
                  <c:v>288</c:v>
                </c:pt>
                <c:pt idx="3">
                  <c:v>306</c:v>
                </c:pt>
                <c:pt idx="4">
                  <c:v>330</c:v>
                </c:pt>
                <c:pt idx="5">
                  <c:v>319</c:v>
                </c:pt>
                <c:pt idx="6">
                  <c:v>288</c:v>
                </c:pt>
                <c:pt idx="7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57-421F-971E-45D9FB534086}"/>
            </c:ext>
          </c:extLst>
        </c:ser>
        <c:ser>
          <c:idx val="2"/>
          <c:order val="2"/>
          <c:tx>
            <c:strRef>
              <c:f>'9.'!$E$8</c:f>
              <c:strCache>
                <c:ptCount val="1"/>
                <c:pt idx="0">
                  <c:v>Varav tilläggslån</c:v>
                </c:pt>
              </c:strCache>
            </c:strRef>
          </c:tx>
          <c:spPr>
            <a:ln w="38100" cap="rnd">
              <a:solidFill>
                <a:srgbClr val="6E2B6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'9.'!$B$9:$B$16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'9.'!$E$9:$E$16</c:f>
              <c:numCache>
                <c:formatCode>General</c:formatCode>
                <c:ptCount val="8"/>
                <c:pt idx="0">
                  <c:v>275</c:v>
                </c:pt>
                <c:pt idx="1">
                  <c:v>268</c:v>
                </c:pt>
                <c:pt idx="2">
                  <c:v>274</c:v>
                </c:pt>
                <c:pt idx="3">
                  <c:v>278</c:v>
                </c:pt>
                <c:pt idx="4">
                  <c:v>291</c:v>
                </c:pt>
                <c:pt idx="5">
                  <c:v>289</c:v>
                </c:pt>
                <c:pt idx="6">
                  <c:v>270</c:v>
                </c:pt>
                <c:pt idx="7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57-421F-971E-45D9FB534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726632"/>
        <c:axId val="517737456"/>
      </c:line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7737456"/>
        <c:crossesAt val="-1.0000000000000002E+20"/>
        <c:auto val="1"/>
        <c:lblAlgn val="ctr"/>
        <c:lblOffset val="0"/>
        <c:noMultiLvlLbl val="0"/>
      </c:catAx>
      <c:valAx>
        <c:axId val="517737456"/>
        <c:scaling>
          <c:orientation val="minMax"/>
          <c:max val="350"/>
          <c:min val="25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7726632"/>
        <c:crossesAt val="1"/>
        <c:crossBetween val="midCat"/>
      </c:valAx>
      <c:spPr>
        <a:noFill/>
        <a:ln>
          <a:solidFill>
            <a:srgbClr val="A4A4A4"/>
          </a:solidFill>
        </a:ln>
        <a:effectLst/>
      </c:spPr>
    </c:plotArea>
    <c:legend>
      <c:legendPos val="b"/>
      <c:layout>
        <c:manualLayout>
          <c:xMode val="edge"/>
          <c:yMode val="edge"/>
          <c:x val="6.1669521222327592E-2"/>
          <c:y val="0.85519193391642367"/>
          <c:w val="0.86485506813493696"/>
          <c:h val="5.72415152105372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'10.'!$C$8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strRef>
              <c:f>'10.'!$B$9:$B$13</c:f>
              <c:strCache>
                <c:ptCount val="5"/>
                <c:pt idx="0">
                  <c:v>Stor-
Stockholm</c:v>
                </c:pt>
                <c:pt idx="1">
                  <c:v>Stor-
Göteborg</c:v>
                </c:pt>
                <c:pt idx="2">
                  <c:v>Stor-
Malmö</c:v>
                </c:pt>
                <c:pt idx="3">
                  <c:v>Övriga 
städer</c:v>
                </c:pt>
                <c:pt idx="4">
                  <c:v>Övriga 
landet</c:v>
                </c:pt>
              </c:strCache>
            </c:strRef>
          </c:cat>
          <c:val>
            <c:numRef>
              <c:f>'10.'!$C$9:$C$13</c:f>
              <c:numCache>
                <c:formatCode>0</c:formatCode>
                <c:ptCount val="5"/>
                <c:pt idx="0">
                  <c:v>33.461400000000005</c:v>
                </c:pt>
                <c:pt idx="1">
                  <c:v>22.1099</c:v>
                </c:pt>
                <c:pt idx="2">
                  <c:v>10.9434</c:v>
                </c:pt>
                <c:pt idx="3">
                  <c:v>9.1554000000000002</c:v>
                </c:pt>
                <c:pt idx="4">
                  <c:v>4.8959000000000001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8-42F2-ACC7-2B9349DFA009}"/>
            </c:ext>
          </c:extLst>
        </c:ser>
        <c:ser>
          <c:idx val="1"/>
          <c:order val="1"/>
          <c:tx>
            <c:strRef>
              <c:f>'10.'!$D$8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strRef>
              <c:f>'10.'!$B$9:$B$13</c:f>
              <c:strCache>
                <c:ptCount val="5"/>
                <c:pt idx="0">
                  <c:v>Stor-
Stockholm</c:v>
                </c:pt>
                <c:pt idx="1">
                  <c:v>Stor-
Göteborg</c:v>
                </c:pt>
                <c:pt idx="2">
                  <c:v>Stor-
Malmö</c:v>
                </c:pt>
                <c:pt idx="3">
                  <c:v>Övriga 
städer</c:v>
                </c:pt>
                <c:pt idx="4">
                  <c:v>Övriga 
landet</c:v>
                </c:pt>
              </c:strCache>
            </c:strRef>
          </c:cat>
          <c:val>
            <c:numRef>
              <c:f>'10.'!$D$9:$D$13</c:f>
              <c:numCache>
                <c:formatCode>0</c:formatCode>
                <c:ptCount val="5"/>
                <c:pt idx="0">
                  <c:v>13.310700000000001</c:v>
                </c:pt>
                <c:pt idx="1">
                  <c:v>8.2050999999999998</c:v>
                </c:pt>
                <c:pt idx="2">
                  <c:v>3.8116999999999996</c:v>
                </c:pt>
                <c:pt idx="3">
                  <c:v>3.3606999999999996</c:v>
                </c:pt>
                <c:pt idx="4">
                  <c:v>1.9639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8-42F2-ACC7-2B9349DFA009}"/>
            </c:ext>
          </c:extLst>
        </c:ser>
        <c:ser>
          <c:idx val="2"/>
          <c:order val="2"/>
          <c:tx>
            <c:strRef>
              <c:f>'10.'!$E$8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cat>
            <c:strRef>
              <c:f>'10.'!$B$9:$B$13</c:f>
              <c:strCache>
                <c:ptCount val="5"/>
                <c:pt idx="0">
                  <c:v>Stor-
Stockholm</c:v>
                </c:pt>
                <c:pt idx="1">
                  <c:v>Stor-
Göteborg</c:v>
                </c:pt>
                <c:pt idx="2">
                  <c:v>Stor-
Malmö</c:v>
                </c:pt>
                <c:pt idx="3">
                  <c:v>Övriga 
städer</c:v>
                </c:pt>
                <c:pt idx="4">
                  <c:v>Övriga 
landet</c:v>
                </c:pt>
              </c:strCache>
            </c:strRef>
          </c:cat>
          <c:val>
            <c:numRef>
              <c:f>'10.'!$E$9:$E$13</c:f>
              <c:numCache>
                <c:formatCode>0</c:formatCode>
                <c:ptCount val="5"/>
                <c:pt idx="0">
                  <c:v>13.9071</c:v>
                </c:pt>
                <c:pt idx="1">
                  <c:v>7.5704999999999991</c:v>
                </c:pt>
                <c:pt idx="2">
                  <c:v>3.2120000000000002</c:v>
                </c:pt>
                <c:pt idx="3">
                  <c:v>3.073</c:v>
                </c:pt>
                <c:pt idx="4">
                  <c:v>1.5492000000000001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8-42F2-ACC7-2B9349DFA009}"/>
            </c:ext>
          </c:extLst>
        </c:ser>
        <c:ser>
          <c:idx val="3"/>
          <c:order val="3"/>
          <c:tx>
            <c:strRef>
              <c:f>'10.'!$F$8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7EA48"/>
            </a:solidFill>
            <a:ln>
              <a:noFill/>
            </a:ln>
            <a:effectLst/>
          </c:spPr>
          <c:invertIfNegative val="0"/>
          <c:cat>
            <c:strRef>
              <c:f>'10.'!$B$9:$B$13</c:f>
              <c:strCache>
                <c:ptCount val="5"/>
                <c:pt idx="0">
                  <c:v>Stor-
Stockholm</c:v>
                </c:pt>
                <c:pt idx="1">
                  <c:v>Stor-
Göteborg</c:v>
                </c:pt>
                <c:pt idx="2">
                  <c:v>Stor-
Malmö</c:v>
                </c:pt>
                <c:pt idx="3">
                  <c:v>Övriga 
städer</c:v>
                </c:pt>
                <c:pt idx="4">
                  <c:v>Övriga 
landet</c:v>
                </c:pt>
              </c:strCache>
            </c:strRef>
          </c:cat>
          <c:val>
            <c:numRef>
              <c:f>'10.'!$F$9:$F$13</c:f>
              <c:numCache>
                <c:formatCode>0</c:formatCode>
                <c:ptCount val="5"/>
                <c:pt idx="0">
                  <c:v>20.143699999999999</c:v>
                </c:pt>
                <c:pt idx="1">
                  <c:v>10.678100000000001</c:v>
                </c:pt>
                <c:pt idx="2">
                  <c:v>4.5271999999999997</c:v>
                </c:pt>
                <c:pt idx="3">
                  <c:v>4.1891999999999996</c:v>
                </c:pt>
                <c:pt idx="4">
                  <c:v>2.2363999999999997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C8-42F2-ACC7-2B9349DFA009}"/>
            </c:ext>
          </c:extLst>
        </c:ser>
        <c:ser>
          <c:idx val="4"/>
          <c:order val="4"/>
          <c:tx>
            <c:strRef>
              <c:f>'10.'!$G$8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80071"/>
            </a:solidFill>
            <a:ln>
              <a:noFill/>
            </a:ln>
            <a:effectLst/>
          </c:spPr>
          <c:invertIfNegative val="0"/>
          <c:cat>
            <c:strRef>
              <c:f>'10.'!$B$9:$B$13</c:f>
              <c:strCache>
                <c:ptCount val="5"/>
                <c:pt idx="0">
                  <c:v>Stor-
Stockholm</c:v>
                </c:pt>
                <c:pt idx="1">
                  <c:v>Stor-
Göteborg</c:v>
                </c:pt>
                <c:pt idx="2">
                  <c:v>Stor-
Malmö</c:v>
                </c:pt>
                <c:pt idx="3">
                  <c:v>Övriga 
städer</c:v>
                </c:pt>
                <c:pt idx="4">
                  <c:v>Övriga 
landet</c:v>
                </c:pt>
              </c:strCache>
            </c:strRef>
          </c:cat>
          <c:val>
            <c:numRef>
              <c:f>'10.'!$G$9:$G$13</c:f>
              <c:numCache>
                <c:formatCode>0</c:formatCode>
                <c:ptCount val="5"/>
                <c:pt idx="0">
                  <c:v>25.577100000000002</c:v>
                </c:pt>
                <c:pt idx="1">
                  <c:v>13.983300000000002</c:v>
                </c:pt>
                <c:pt idx="2">
                  <c:v>8.1777999999999995</c:v>
                </c:pt>
                <c:pt idx="3">
                  <c:v>5.4864999999999995</c:v>
                </c:pt>
                <c:pt idx="4">
                  <c:v>3.6437999999999997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C8-42F2-ACC7-2B9349DFA009}"/>
            </c:ext>
          </c:extLst>
        </c:ser>
        <c:ser>
          <c:idx val="5"/>
          <c:order val="5"/>
          <c:tx>
            <c:strRef>
              <c:f>'10.'!$H$8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7EDDD3"/>
            </a:solidFill>
            <a:ln>
              <a:solidFill>
                <a:srgbClr val="7EDDD3"/>
              </a:solidFill>
            </a:ln>
            <a:effectLst/>
          </c:spPr>
          <c:invertIfNegative val="0"/>
          <c:cat>
            <c:strRef>
              <c:f>'10.'!$B$9:$B$13</c:f>
              <c:strCache>
                <c:ptCount val="5"/>
                <c:pt idx="0">
                  <c:v>Stor-
Stockholm</c:v>
                </c:pt>
                <c:pt idx="1">
                  <c:v>Stor-
Göteborg</c:v>
                </c:pt>
                <c:pt idx="2">
                  <c:v>Stor-
Malmö</c:v>
                </c:pt>
                <c:pt idx="3">
                  <c:v>Övriga 
städer</c:v>
                </c:pt>
                <c:pt idx="4">
                  <c:v>Övriga 
landet</c:v>
                </c:pt>
              </c:strCache>
            </c:strRef>
          </c:cat>
          <c:val>
            <c:numRef>
              <c:f>'10.'!$H$9:$H$13</c:f>
              <c:numCache>
                <c:formatCode>0</c:formatCode>
                <c:ptCount val="5"/>
                <c:pt idx="0">
                  <c:v>22.890799999999999</c:v>
                </c:pt>
                <c:pt idx="1">
                  <c:v>12.012</c:v>
                </c:pt>
                <c:pt idx="2">
                  <c:v>7.6189999999999998</c:v>
                </c:pt>
                <c:pt idx="3">
                  <c:v>4.8780000000000001</c:v>
                </c:pt>
                <c:pt idx="4">
                  <c:v>3.3226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C8-42F2-ACC7-2B9349DFA009}"/>
            </c:ext>
          </c:extLst>
        </c:ser>
        <c:ser>
          <c:idx val="6"/>
          <c:order val="6"/>
          <c:tx>
            <c:strRef>
              <c:f>'10.'!$I$8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'10.'!$B$9:$B$13</c:f>
              <c:strCache>
                <c:ptCount val="5"/>
                <c:pt idx="0">
                  <c:v>Stor-
Stockholm</c:v>
                </c:pt>
                <c:pt idx="1">
                  <c:v>Stor-
Göteborg</c:v>
                </c:pt>
                <c:pt idx="2">
                  <c:v>Stor-
Malmö</c:v>
                </c:pt>
                <c:pt idx="3">
                  <c:v>Övriga 
städer</c:v>
                </c:pt>
                <c:pt idx="4">
                  <c:v>Övriga 
landet</c:v>
                </c:pt>
              </c:strCache>
            </c:strRef>
          </c:cat>
          <c:val>
            <c:numRef>
              <c:f>'10.'!$I$9:$I$13</c:f>
              <c:numCache>
                <c:formatCode>0</c:formatCode>
                <c:ptCount val="5"/>
                <c:pt idx="0">
                  <c:v>11.5243</c:v>
                </c:pt>
                <c:pt idx="1">
                  <c:v>5.9203999999999999</c:v>
                </c:pt>
                <c:pt idx="2">
                  <c:v>4.2042000000000002</c:v>
                </c:pt>
                <c:pt idx="3">
                  <c:v>2.3359000000000001</c:v>
                </c:pt>
                <c:pt idx="4">
                  <c:v>1.5088000000000001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C8-42F2-ACC7-2B9349DFA009}"/>
            </c:ext>
          </c:extLst>
        </c:ser>
        <c:ser>
          <c:idx val="7"/>
          <c:order val="7"/>
          <c:tx>
            <c:strRef>
              <c:f>'10.'!$J$8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ADB8BF"/>
            </a:solidFill>
            <a:ln>
              <a:noFill/>
            </a:ln>
            <a:effectLst/>
          </c:spPr>
          <c:invertIfNegative val="0"/>
          <c:cat>
            <c:strRef>
              <c:f>'10.'!$B$9:$B$13</c:f>
              <c:strCache>
                <c:ptCount val="5"/>
                <c:pt idx="0">
                  <c:v>Stor-
Stockholm</c:v>
                </c:pt>
                <c:pt idx="1">
                  <c:v>Stor-
Göteborg</c:v>
                </c:pt>
                <c:pt idx="2">
                  <c:v>Stor-
Malmö</c:v>
                </c:pt>
                <c:pt idx="3">
                  <c:v>Övriga 
städer</c:v>
                </c:pt>
                <c:pt idx="4">
                  <c:v>Övriga 
landet</c:v>
                </c:pt>
              </c:strCache>
            </c:strRef>
          </c:cat>
          <c:val>
            <c:numRef>
              <c:f>'10.'!$J$9:$J$13</c:f>
              <c:numCache>
                <c:formatCode>0</c:formatCode>
                <c:ptCount val="5"/>
                <c:pt idx="0">
                  <c:v>10.9602</c:v>
                </c:pt>
                <c:pt idx="1">
                  <c:v>6.926400000000001</c:v>
                </c:pt>
                <c:pt idx="2">
                  <c:v>2.7932999999999999</c:v>
                </c:pt>
                <c:pt idx="3">
                  <c:v>1.9207999999999998</c:v>
                </c:pt>
                <c:pt idx="4">
                  <c:v>1.7493999999999998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E-442E-B949-1845674EF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63500</xdr:rowOff>
    </xdr:from>
    <xdr:to>
      <xdr:col>21</xdr:col>
      <xdr:colOff>383366</xdr:colOff>
      <xdr:row>31</xdr:row>
      <xdr:rowOff>172153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ECBAEB75-67CA-A288-D504-628439EEF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0" y="1130300"/>
          <a:ext cx="9717866" cy="5175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251883</xdr:colOff>
      <xdr:row>7</xdr:row>
      <xdr:rowOff>52388</xdr:rowOff>
    </xdr:from>
    <xdr:to>
      <xdr:col>27</xdr:col>
      <xdr:colOff>147375</xdr:colOff>
      <xdr:row>34</xdr:row>
      <xdr:rowOff>118588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31010F16-DC1F-4F9F-89D2-0A2847F27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274865</xdr:colOff>
      <xdr:row>7</xdr:row>
      <xdr:rowOff>1</xdr:rowOff>
    </xdr:from>
    <xdr:to>
      <xdr:col>27</xdr:col>
      <xdr:colOff>199081</xdr:colOff>
      <xdr:row>40</xdr:row>
      <xdr:rowOff>131</xdr:rowOff>
    </xdr:to>
    <xdr:graphicFrame macro="">
      <xdr:nvGraphicFramePr>
        <xdr:cNvPr id="3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6190862C-0568-4095-A6DC-1FBB11126A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147460</xdr:colOff>
      <xdr:row>6</xdr:row>
      <xdr:rowOff>142877</xdr:rowOff>
    </xdr:from>
    <xdr:to>
      <xdr:col>20</xdr:col>
      <xdr:colOff>181947</xdr:colOff>
      <xdr:row>35</xdr:row>
      <xdr:rowOff>132325</xdr:rowOff>
    </xdr:to>
    <xdr:graphicFrame macro="">
      <xdr:nvGraphicFramePr>
        <xdr:cNvPr id="3" name="\Templates\Word och Powerpoint_F_Linje.crtx" descr="\Templates\Word och Powerpoint_F_Linje.crtx">
          <a:extLst>
            <a:ext uri="{FF2B5EF4-FFF2-40B4-BE49-F238E27FC236}">
              <a16:creationId xmlns:a16="http://schemas.microsoft.com/office/drawing/2014/main" id="{C5BDC281-34F8-49FF-B496-77B19D713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255058</xdr:colOff>
      <xdr:row>6</xdr:row>
      <xdr:rowOff>69850</xdr:rowOff>
    </xdr:from>
    <xdr:to>
      <xdr:col>20</xdr:col>
      <xdr:colOff>150550</xdr:colOff>
      <xdr:row>34</xdr:row>
      <xdr:rowOff>37073</xdr:rowOff>
    </xdr:to>
    <xdr:graphicFrame macro="">
      <xdr:nvGraphicFramePr>
        <xdr:cNvPr id="2" name="\Templates\Word och Powerpoint_F_Linje.crtx" descr="\Templates\Word och Powerpoint_F_Linje.crtx">
          <a:extLst>
            <a:ext uri="{FF2B5EF4-FFF2-40B4-BE49-F238E27FC236}">
              <a16:creationId xmlns:a16="http://schemas.microsoft.com/office/drawing/2014/main" id="{4B66ED61-1EAA-45E9-A402-D592D5A41B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482601</xdr:colOff>
      <xdr:row>6</xdr:row>
      <xdr:rowOff>98426</xdr:rowOff>
    </xdr:from>
    <xdr:to>
      <xdr:col>18</xdr:col>
      <xdr:colOff>513558</xdr:colOff>
      <xdr:row>36</xdr:row>
      <xdr:rowOff>13084</xdr:rowOff>
    </xdr:to>
    <xdr:graphicFrame macro="">
      <xdr:nvGraphicFramePr>
        <xdr:cNvPr id="2" name="\Templates\Word och Powerpoint_F_Linje.crtx" descr="\Templates\Word och Powerpoint_F_Linje.crtx">
          <a:extLst>
            <a:ext uri="{FF2B5EF4-FFF2-40B4-BE49-F238E27FC236}">
              <a16:creationId xmlns:a16="http://schemas.microsoft.com/office/drawing/2014/main" id="{1C609916-0613-47F9-8021-5A4E30710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6350</xdr:rowOff>
    </xdr:from>
    <xdr:to>
      <xdr:col>21</xdr:col>
      <xdr:colOff>515675</xdr:colOff>
      <xdr:row>34</xdr:row>
      <xdr:rowOff>95833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94418DD6-0262-42C6-A242-B6492D43F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6350</xdr:rowOff>
    </xdr:from>
    <xdr:to>
      <xdr:col>21</xdr:col>
      <xdr:colOff>515675</xdr:colOff>
      <xdr:row>34</xdr:row>
      <xdr:rowOff>95833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8A215743-C1C6-4769-AA72-1833DAFF5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321673</xdr:colOff>
      <xdr:row>6</xdr:row>
      <xdr:rowOff>173794</xdr:rowOff>
    </xdr:from>
    <xdr:to>
      <xdr:col>23</xdr:col>
      <xdr:colOff>171759</xdr:colOff>
      <xdr:row>34</xdr:row>
      <xdr:rowOff>140489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1B2AE1CB-4934-4D21-8721-B92BBB364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601844</xdr:colOff>
      <xdr:row>6</xdr:row>
      <xdr:rowOff>155914</xdr:rowOff>
    </xdr:from>
    <xdr:to>
      <xdr:col>21</xdr:col>
      <xdr:colOff>488868</xdr:colOff>
      <xdr:row>37</xdr:row>
      <xdr:rowOff>6263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D5B80609-88DF-45BE-9E4D-3967C2BC8F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93980</xdr:colOff>
      <xdr:row>6</xdr:row>
      <xdr:rowOff>148590</xdr:rowOff>
    </xdr:from>
    <xdr:to>
      <xdr:col>20</xdr:col>
      <xdr:colOff>379785</xdr:colOff>
      <xdr:row>35</xdr:row>
      <xdr:rowOff>34873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AFCD66B5-5996-7475-FBB5-1DBB2C5160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207433</xdr:colOff>
      <xdr:row>1</xdr:row>
      <xdr:rowOff>19755</xdr:rowOff>
    </xdr:from>
    <xdr:to>
      <xdr:col>27</xdr:col>
      <xdr:colOff>107158</xdr:colOff>
      <xdr:row>26</xdr:row>
      <xdr:rowOff>130052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2AD14BF2-0208-49F8-95AE-2300F0207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</xdr:colOff>
      <xdr:row>7</xdr:row>
      <xdr:rowOff>214312</xdr:rowOff>
    </xdr:from>
    <xdr:to>
      <xdr:col>22</xdr:col>
      <xdr:colOff>533137</xdr:colOff>
      <xdr:row>43</xdr:row>
      <xdr:rowOff>106945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008A58EF-7087-42D7-8546-0995C0C89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122463</xdr:colOff>
      <xdr:row>7</xdr:row>
      <xdr:rowOff>28302</xdr:rowOff>
    </xdr:from>
    <xdr:to>
      <xdr:col>26</xdr:col>
      <xdr:colOff>391922</xdr:colOff>
      <xdr:row>36</xdr:row>
      <xdr:rowOff>153558</xdr:rowOff>
    </xdr:to>
    <xdr:graphicFrame macro="">
      <xdr:nvGraphicFramePr>
        <xdr:cNvPr id="3" name="\Templates\Word och Powerpoint_F_Yta.crtx" descr="\Templates\Word och Powerpoint_F_Yta.crtx">
          <a:extLst>
            <a:ext uri="{FF2B5EF4-FFF2-40B4-BE49-F238E27FC236}">
              <a16:creationId xmlns:a16="http://schemas.microsoft.com/office/drawing/2014/main" id="{194F42A3-3B29-D4FD-FD38-40AA266E14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269421</xdr:colOff>
      <xdr:row>6</xdr:row>
      <xdr:rowOff>80917</xdr:rowOff>
    </xdr:from>
    <xdr:to>
      <xdr:col>25</xdr:col>
      <xdr:colOff>538879</xdr:colOff>
      <xdr:row>36</xdr:row>
      <xdr:rowOff>42889</xdr:rowOff>
    </xdr:to>
    <xdr:graphicFrame macro="">
      <xdr:nvGraphicFramePr>
        <xdr:cNvPr id="2" name="\Templates\Word och Powerpoint_F_Yta.crtx" descr="\Templates\Word och Powerpoint_F_Yta.crtx">
          <a:extLst>
            <a:ext uri="{FF2B5EF4-FFF2-40B4-BE49-F238E27FC236}">
              <a16:creationId xmlns:a16="http://schemas.microsoft.com/office/drawing/2014/main" id="{F953BA50-BCE7-4A26-8C4D-A033BD43C1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530677</xdr:colOff>
      <xdr:row>6</xdr:row>
      <xdr:rowOff>155121</xdr:rowOff>
    </xdr:from>
    <xdr:to>
      <xdr:col>26</xdr:col>
      <xdr:colOff>438565</xdr:colOff>
      <xdr:row>39</xdr:row>
      <xdr:rowOff>79050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37149DDA-ADD7-4149-A6E7-94D2047AF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376790</xdr:colOff>
      <xdr:row>7</xdr:row>
      <xdr:rowOff>20361</xdr:rowOff>
    </xdr:from>
    <xdr:to>
      <xdr:col>12</xdr:col>
      <xdr:colOff>362653</xdr:colOff>
      <xdr:row>36</xdr:row>
      <xdr:rowOff>141388</xdr:rowOff>
    </xdr:to>
    <xdr:graphicFrame macro="">
      <xdr:nvGraphicFramePr>
        <xdr:cNvPr id="2" name="\Templates\Powerpoint halvsida_F_Stapel.crtx" descr="\Templates\Powerpoint halvsida_F_Stapel.crtx">
          <a:extLst>
            <a:ext uri="{FF2B5EF4-FFF2-40B4-BE49-F238E27FC236}">
              <a16:creationId xmlns:a16="http://schemas.microsoft.com/office/drawing/2014/main" id="{8CF0C2E3-D677-4AD8-BE45-7FA8560F3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121227</xdr:colOff>
      <xdr:row>7</xdr:row>
      <xdr:rowOff>20374</xdr:rowOff>
    </xdr:from>
    <xdr:to>
      <xdr:col>13</xdr:col>
      <xdr:colOff>93160</xdr:colOff>
      <xdr:row>36</xdr:row>
      <xdr:rowOff>109164</xdr:rowOff>
    </xdr:to>
    <xdr:graphicFrame macro="">
      <xdr:nvGraphicFramePr>
        <xdr:cNvPr id="3" name="\Templates\Powerpoint halvsida_F_Stapel.crtx" descr="\Templates\Powerpoint halvsida_F_Stapel.crtx">
          <a:extLst>
            <a:ext uri="{FF2B5EF4-FFF2-40B4-BE49-F238E27FC236}">
              <a16:creationId xmlns:a16="http://schemas.microsoft.com/office/drawing/2014/main" id="{7BD73656-BF4F-4D80-A3D3-657DA32B08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565785</xdr:colOff>
      <xdr:row>7</xdr:row>
      <xdr:rowOff>19050</xdr:rowOff>
    </xdr:from>
    <xdr:to>
      <xdr:col>19</xdr:col>
      <xdr:colOff>221670</xdr:colOff>
      <xdr:row>35</xdr:row>
      <xdr:rowOff>113273</xdr:rowOff>
    </xdr:to>
    <xdr:graphicFrame macro="">
      <xdr:nvGraphicFramePr>
        <xdr:cNvPr id="5" name="\Templates\Word och Powerpoint_F_Linje.crtx" descr="\Templates\Word och Powerpoint_F_Linje.crtx">
          <a:extLst>
            <a:ext uri="{FF2B5EF4-FFF2-40B4-BE49-F238E27FC236}">
              <a16:creationId xmlns:a16="http://schemas.microsoft.com/office/drawing/2014/main" id="{EC0ACE81-2D12-BD3A-681B-D56CE14DC2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457729</xdr:colOff>
      <xdr:row>6</xdr:row>
      <xdr:rowOff>110595</xdr:rowOff>
    </xdr:from>
    <xdr:to>
      <xdr:col>21</xdr:col>
      <xdr:colOff>357453</xdr:colOff>
      <xdr:row>35</xdr:row>
      <xdr:rowOff>28628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777BF77C-EC3E-9450-D519-3104633DE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132292</xdr:colOff>
      <xdr:row>5</xdr:row>
      <xdr:rowOff>4234</xdr:rowOff>
    </xdr:from>
    <xdr:to>
      <xdr:col>24</xdr:col>
      <xdr:colOff>23551</xdr:colOff>
      <xdr:row>32</xdr:row>
      <xdr:rowOff>75725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2BBF8AC2-8F62-AEFD-36C9-872EE15B19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243416</xdr:colOff>
      <xdr:row>6</xdr:row>
      <xdr:rowOff>137054</xdr:rowOff>
    </xdr:from>
    <xdr:to>
      <xdr:col>22</xdr:col>
      <xdr:colOff>121975</xdr:colOff>
      <xdr:row>35</xdr:row>
      <xdr:rowOff>60378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8D6D5EC0-E4A3-C0BB-9A3B-D81BC2395F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16</xdr:col>
      <xdr:colOff>612396</xdr:colOff>
      <xdr:row>32</xdr:row>
      <xdr:rowOff>152777</xdr:rowOff>
    </xdr:to>
    <xdr:graphicFrame macro="">
      <xdr:nvGraphicFramePr>
        <xdr:cNvPr id="2" name="\Templates\Powerpoint halvsida_F_Cirkel.crtx" descr="\Templates\Powerpoint halvsida_F_Cirkel.crtx">
          <a:extLst>
            <a:ext uri="{FF2B5EF4-FFF2-40B4-BE49-F238E27FC236}">
              <a16:creationId xmlns:a16="http://schemas.microsoft.com/office/drawing/2014/main" id="{248B22B6-96D4-479E-ACCE-AF81FC95D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1010920</xdr:colOff>
      <xdr:row>7</xdr:row>
      <xdr:rowOff>3810</xdr:rowOff>
    </xdr:from>
    <xdr:to>
      <xdr:col>20</xdr:col>
      <xdr:colOff>44505</xdr:colOff>
      <xdr:row>33</xdr:row>
      <xdr:rowOff>95493</xdr:rowOff>
    </xdr:to>
    <xdr:graphicFrame macro="">
      <xdr:nvGraphicFramePr>
        <xdr:cNvPr id="2" name="\Templates\Word och Powerpoint_F_Linje.crtx" descr="\Templates\Word och Powerpoint_F_Linje.crtx">
          <a:extLst>
            <a:ext uri="{FF2B5EF4-FFF2-40B4-BE49-F238E27FC236}">
              <a16:creationId xmlns:a16="http://schemas.microsoft.com/office/drawing/2014/main" id="{70F61110-2502-4B5C-9A5D-D6F6DB8D0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0.90717</cdr:x>
      <cdr:y>0.06</cdr:y>
    </cdr:from>
    <cdr:to>
      <cdr:x>0.90815</cdr:x>
      <cdr:y>0.75944</cdr:y>
    </cdr:to>
    <cdr:cxnSp macro="">
      <cdr:nvCxnSpPr>
        <cdr:cNvPr id="3" name="Rak koppling 2">
          <a:extLst xmlns:a="http://schemas.openxmlformats.org/drawingml/2006/main">
            <a:ext uri="{FF2B5EF4-FFF2-40B4-BE49-F238E27FC236}">
              <a16:creationId xmlns:a16="http://schemas.microsoft.com/office/drawing/2014/main" id="{D0181CDC-72CB-0336-C8A6-305110F0FB48}"/>
            </a:ext>
          </a:extLst>
        </cdr:cNvPr>
        <cdr:cNvCxnSpPr/>
      </cdr:nvCxnSpPr>
      <cdr:spPr>
        <a:xfrm xmlns:a="http://schemas.openxmlformats.org/drawingml/2006/main" flipH="1">
          <a:off x="8812496" y="310491"/>
          <a:ext cx="9520" cy="361950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561340</xdr:colOff>
      <xdr:row>6</xdr:row>
      <xdr:rowOff>133350</xdr:rowOff>
    </xdr:from>
    <xdr:to>
      <xdr:col>22</xdr:col>
      <xdr:colOff>229925</xdr:colOff>
      <xdr:row>35</xdr:row>
      <xdr:rowOff>107558</xdr:rowOff>
    </xdr:to>
    <xdr:graphicFrame macro="">
      <xdr:nvGraphicFramePr>
        <xdr:cNvPr id="3" name="\Templates\Word och Powerpoint_F_Linje.crtx" descr="\Templates\Word och Powerpoint_F_Linje.crtx">
          <a:extLst>
            <a:ext uri="{FF2B5EF4-FFF2-40B4-BE49-F238E27FC236}">
              <a16:creationId xmlns:a16="http://schemas.microsoft.com/office/drawing/2014/main" id="{166728B1-A96D-491F-2FB2-E0B8DF80F6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204106</xdr:colOff>
      <xdr:row>6</xdr:row>
      <xdr:rowOff>122464</xdr:rowOff>
    </xdr:from>
    <xdr:to>
      <xdr:col>26</xdr:col>
      <xdr:colOff>111994</xdr:colOff>
      <xdr:row>39</xdr:row>
      <xdr:rowOff>46393</xdr:rowOff>
    </xdr:to>
    <xdr:graphicFrame macro="">
      <xdr:nvGraphicFramePr>
        <xdr:cNvPr id="3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DDEE7CE7-7557-475A-9F61-E3AEE8861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552823</xdr:colOff>
      <xdr:row>7</xdr:row>
      <xdr:rowOff>64247</xdr:rowOff>
    </xdr:from>
    <xdr:to>
      <xdr:col>21</xdr:col>
      <xdr:colOff>439848</xdr:colOff>
      <xdr:row>39</xdr:row>
      <xdr:rowOff>133933</xdr:rowOff>
    </xdr:to>
    <xdr:graphicFrame macro="">
      <xdr:nvGraphicFramePr>
        <xdr:cNvPr id="4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2A63202D-00FE-4C96-B2A0-A9B343552A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604509</xdr:colOff>
      <xdr:row>7</xdr:row>
      <xdr:rowOff>77991</xdr:rowOff>
    </xdr:from>
    <xdr:to>
      <xdr:col>20</xdr:col>
      <xdr:colOff>504233</xdr:colOff>
      <xdr:row>38</xdr:row>
      <xdr:rowOff>87336</xdr:rowOff>
    </xdr:to>
    <xdr:graphicFrame macro="">
      <xdr:nvGraphicFramePr>
        <xdr:cNvPr id="4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FD0B98C2-1843-4ACF-9E40-9380317BE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16</xdr:col>
      <xdr:colOff>612396</xdr:colOff>
      <xdr:row>32</xdr:row>
      <xdr:rowOff>152777</xdr:rowOff>
    </xdr:to>
    <xdr:graphicFrame macro="">
      <xdr:nvGraphicFramePr>
        <xdr:cNvPr id="2" name="\Templates\Powerpoint halvsida_F_Cirkel.crtx" descr="\Templates\Powerpoint halvsida_F_Cirkel.crtx">
          <a:extLst>
            <a:ext uri="{FF2B5EF4-FFF2-40B4-BE49-F238E27FC236}">
              <a16:creationId xmlns:a16="http://schemas.microsoft.com/office/drawing/2014/main" id="{129572BB-ED00-4E84-AE52-835CCAB6A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6</xdr:row>
      <xdr:rowOff>135996</xdr:rowOff>
    </xdr:from>
    <xdr:to>
      <xdr:col>25</xdr:col>
      <xdr:colOff>35192</xdr:colOff>
      <xdr:row>35</xdr:row>
      <xdr:rowOff>57204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D4023158-23C9-1579-51ED-6D90AA3104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152401</xdr:colOff>
      <xdr:row>6</xdr:row>
      <xdr:rowOff>129117</xdr:rowOff>
    </xdr:from>
    <xdr:to>
      <xdr:col>24</xdr:col>
      <xdr:colOff>40980</xdr:colOff>
      <xdr:row>34</xdr:row>
      <xdr:rowOff>94261</xdr:rowOff>
    </xdr:to>
    <xdr:graphicFrame macro="">
      <xdr:nvGraphicFramePr>
        <xdr:cNvPr id="2" name="\Templates\Word och Powerpoint_F_Yta.crtx" descr="\Templates\Word och Powerpoint_F_Yta.crtx">
          <a:extLst>
            <a:ext uri="{FF2B5EF4-FFF2-40B4-BE49-F238E27FC236}">
              <a16:creationId xmlns:a16="http://schemas.microsoft.com/office/drawing/2014/main" id="{93E572D8-677F-D20F-FDD7-14ED0288B6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562815</xdr:colOff>
      <xdr:row>6</xdr:row>
      <xdr:rowOff>84324</xdr:rowOff>
    </xdr:from>
    <xdr:to>
      <xdr:col>25</xdr:col>
      <xdr:colOff>462540</xdr:colOff>
      <xdr:row>38</xdr:row>
      <xdr:rowOff>24022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8467FF1F-DCB2-42ED-9938-37D7C98DB0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578152</xdr:colOff>
      <xdr:row>5</xdr:row>
      <xdr:rowOff>79261</xdr:rowOff>
    </xdr:from>
    <xdr:to>
      <xdr:col>26</xdr:col>
      <xdr:colOff>470921</xdr:colOff>
      <xdr:row>38</xdr:row>
      <xdr:rowOff>21258</xdr:rowOff>
    </xdr:to>
    <xdr:graphicFrame macro="">
      <xdr:nvGraphicFramePr>
        <xdr:cNvPr id="4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FC5AF602-040B-4C7E-A5E6-8C05841FF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231140</xdr:colOff>
      <xdr:row>6</xdr:row>
      <xdr:rowOff>133350</xdr:rowOff>
    </xdr:from>
    <xdr:to>
      <xdr:col>21</xdr:col>
      <xdr:colOff>522025</xdr:colOff>
      <xdr:row>35</xdr:row>
      <xdr:rowOff>107558</xdr:rowOff>
    </xdr:to>
    <xdr:graphicFrame macro="">
      <xdr:nvGraphicFramePr>
        <xdr:cNvPr id="2" name="\Templates\Word och Powerpoint_F_Linje.crtx" descr="\Templates\Word och Powerpoint_F_Linje.crtx">
          <a:extLst>
            <a:ext uri="{FF2B5EF4-FFF2-40B4-BE49-F238E27FC236}">
              <a16:creationId xmlns:a16="http://schemas.microsoft.com/office/drawing/2014/main" id="{B18A587B-8BBA-EF1E-BE26-69B65CB0FC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FI_Gemensam\InternaSamarbeten\Kartlaggning_Kons.krediter_2020_Konfidentiellt\03_Rapport\02_Extern_rapport\05_Utkast\07_Utkast%207\Diagrambilaga%20Svenska%20konsumtionsl&#229;n%202021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EkAn\Makroanalys\Hush&#229;llsgrupp%20s&#229;rbarhet\Hush&#229;llsindikatorer_py.xlsx" TargetMode="External"/><Relationship Id="rId1" Type="http://schemas.openxmlformats.org/officeDocument/2006/relationships/externalLinkPath" Target="/EkAn/Makroanalys/Hush&#229;llsgrupp%20s&#229;rbarhet/Hush&#229;llsindikatorer_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sträff 2"/>
      <sheetName val="Pressträff 1"/>
      <sheetName val="X2 (2)"/>
      <sheetName val="Innehåll"/>
      <sheetName val="Blad11"/>
      <sheetName val="Data1"/>
      <sheetName val="Dia1"/>
      <sheetName val="Data2"/>
      <sheetName val="Dia2"/>
      <sheetName val="Data3"/>
      <sheetName val="Data3 (2)"/>
      <sheetName val="Dia3"/>
      <sheetName val="Data4"/>
      <sheetName val="Dia4"/>
      <sheetName val="Data5"/>
      <sheetName val="Dia5"/>
      <sheetName val="Data6"/>
      <sheetName val="Dia6"/>
      <sheetName val="Data7"/>
      <sheetName val="Dia7"/>
      <sheetName val="Data8"/>
      <sheetName val="Dia8"/>
      <sheetName val="Data9"/>
      <sheetName val="Dia9"/>
      <sheetName val="Data10"/>
      <sheetName val="Dia10"/>
      <sheetName val="Data13"/>
      <sheetName val="result.srx (32)"/>
      <sheetName val="Lånebetalningskvot storlek"/>
      <sheetName val="result.srx (33)"/>
      <sheetName val="result.srx (34)"/>
      <sheetName val="result.srx (18)"/>
      <sheetName val="result.srx (20)"/>
      <sheetName val="result.srx (19)"/>
      <sheetName val="result.srx (13)"/>
      <sheetName val="Data13 (2)"/>
      <sheetName val="result.srx (16)"/>
      <sheetName val="result.srx (17)"/>
      <sheetName val="Blad7"/>
      <sheetName val="Blad26"/>
      <sheetName val="result.srx (14)"/>
      <sheetName val="result.srx (40)"/>
      <sheetName val="Lånebetalningskvot ålder inkoms"/>
      <sheetName val="Blad15"/>
      <sheetName val="Fyll på-&gt;"/>
      <sheetName val="result.srx (46)"/>
      <sheetName val="Blad9"/>
      <sheetName val="result.srx (28)"/>
      <sheetName val="result.srx (42)"/>
      <sheetName val="result.srx (29)"/>
      <sheetName val="result.srx (30)"/>
      <sheetName val="result.srx (31)"/>
      <sheetName val="Blad27"/>
      <sheetName val="result.srx (39)"/>
      <sheetName val="Blad25"/>
      <sheetName val="result.srx (7)"/>
      <sheetName val="Blad1"/>
      <sheetName val="DataX"/>
      <sheetName val="Blad16"/>
      <sheetName val="result.srx"/>
      <sheetName val="Data14"/>
      <sheetName val="Dia14"/>
      <sheetName val="Blad2"/>
      <sheetName val="result.srx (9)"/>
      <sheetName val="result.srx (15)"/>
      <sheetName val="result.srx (8)"/>
      <sheetName val="Blad10"/>
      <sheetName val="Blad13"/>
      <sheetName val="result.srx (11)"/>
      <sheetName val="Blad18"/>
      <sheetName val="Antal"/>
      <sheetName val="Volym"/>
      <sheetName val="Blad6"/>
      <sheetName val="result.srx (41)"/>
      <sheetName val="Volym låntagare"/>
      <sheetName val="result.srx (21)"/>
      <sheetName val="result.srx (22)"/>
      <sheetName val="Blad24"/>
      <sheetName val="result.srx (35)"/>
      <sheetName val="Inkasso långivare"/>
      <sheetName val="Inkasso"/>
      <sheetName val="result.srx (23)"/>
      <sheetName val="Blad14"/>
      <sheetName val="result.srx (48)"/>
      <sheetName val="Blad14 (2)"/>
      <sheetName val="Blad34"/>
      <sheetName val="result.srx (36)"/>
      <sheetName val="Blad33"/>
      <sheetName val="Blad36"/>
      <sheetName val="Blad36 (2)"/>
      <sheetName val="result.srx (26)"/>
      <sheetName val="result.srx (24)"/>
      <sheetName val="result.srx (25)"/>
      <sheetName val="Blad20"/>
      <sheetName val="Blad23"/>
      <sheetName val="inkasso2"/>
      <sheetName val="result.srx (12)"/>
      <sheetName val="result.srx (10)"/>
      <sheetName val="result.srx (37)"/>
      <sheetName val="result.srx (38)"/>
      <sheetName val="Blad3"/>
      <sheetName val="Extra interna-&gt;"/>
      <sheetName val="X1"/>
      <sheetName val="X2 (3)"/>
      <sheetName val="result.srx (45)"/>
      <sheetName val="X2"/>
      <sheetName val="X3"/>
      <sheetName val="Blad4"/>
      <sheetName val="X4"/>
      <sheetName val="X5"/>
      <sheetName val="X6"/>
      <sheetName val="X7"/>
      <sheetName val="X8"/>
      <sheetName val="X9"/>
      <sheetName val="X10"/>
      <sheetName val="X11"/>
      <sheetName val="X12"/>
      <sheetName val="X13"/>
      <sheetName val="X14"/>
      <sheetName val="X15"/>
      <sheetName val="X16"/>
      <sheetName val="X17"/>
      <sheetName val="X18"/>
      <sheetName val="X19"/>
      <sheetName val="X20"/>
      <sheetName val="X21"/>
      <sheetName val="X22"/>
      <sheetName val="result.srx (6)"/>
      <sheetName val="result.srx (5)"/>
      <sheetName val="result.srx (4)"/>
      <sheetName val="result.srx (2)"/>
      <sheetName val="Blad19"/>
      <sheetName val="result.srx (3)"/>
      <sheetName val="Blad21"/>
      <sheetName val="Blad28"/>
      <sheetName val="Blad29"/>
      <sheetName val="Blad30"/>
      <sheetName val="Blad31"/>
      <sheetName val="Blad5"/>
      <sheetName val="result.srx (27)"/>
      <sheetName val="result.srx (47)"/>
      <sheetName val="result.srx (43)"/>
      <sheetName val="KALP och inkasso"/>
      <sheetName val="result.srx (4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A1" t="str">
            <v>Översiktstabeller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nehållsförteckning"/>
      <sheetName val="Underliggande föru och förv"/>
      <sheetName val="U1."/>
      <sheetName val="U2."/>
      <sheetName val="U3."/>
      <sheetName val="U4."/>
      <sheetName val="U5."/>
      <sheetName val="U6."/>
      <sheetName val="U7."/>
      <sheetName val="U8."/>
      <sheetName val="U9."/>
      <sheetName val="U10."/>
      <sheetName val="U11."/>
      <sheetName val="U12."/>
      <sheetName val="U13."/>
      <sheetName val="U14."/>
      <sheetName val="Hushållens kassaflöde"/>
      <sheetName val="K1."/>
      <sheetName val="K2."/>
      <sheetName val="K3."/>
      <sheetName val="K4."/>
      <sheetName val="K5."/>
      <sheetName val="K6."/>
      <sheetName val="K7."/>
      <sheetName val="K8."/>
      <sheetName val="K9."/>
      <sheetName val="K10."/>
      <sheetName val="K11."/>
      <sheetName val="K12."/>
      <sheetName val="K13."/>
      <sheetName val="K14."/>
      <sheetName val="K15."/>
      <sheetName val="K16."/>
      <sheetName val="K17."/>
      <sheetName val="K18."/>
      <sheetName val="K19."/>
      <sheetName val="K20."/>
      <sheetName val="K21."/>
      <sheetName val="K22."/>
      <sheetName val="K23."/>
      <sheetName val="K17x."/>
      <sheetName val="K18.y"/>
      <sheetName val="K19.xx"/>
      <sheetName val="K20.x"/>
      <sheetName val="K21.x"/>
      <sheetName val="K22.x"/>
      <sheetName val="K23.x"/>
      <sheetName val="K24.x"/>
      <sheetName val="K25."/>
      <sheetName val="Skuldtillväxt"/>
      <sheetName val="S1."/>
      <sheetName val="S1. (2)"/>
      <sheetName val="S2."/>
      <sheetName val="S3."/>
      <sheetName val="S4."/>
      <sheetName val="S5."/>
      <sheetName val="S6."/>
      <sheetName val="Hushållens finansiella ställnin"/>
      <sheetName val="F1."/>
      <sheetName val="F2."/>
      <sheetName val="F3."/>
      <sheetName val="F4."/>
      <sheetName val="F5."/>
      <sheetName val="Bostadsmarknad"/>
      <sheetName val="B1."/>
      <sheetName val="Blad2"/>
      <sheetName val="B2."/>
      <sheetName val="B3."/>
      <sheetName val="B4."/>
      <sheetName val="B5."/>
      <sheetName val="B6."/>
      <sheetName val="B7."/>
      <sheetName val="B8."/>
      <sheetName val="B9."/>
      <sheetName val="B10."/>
      <sheetName val="B11."/>
      <sheetName val="B12."/>
      <sheetName val="B13."/>
      <sheetName val="B14."/>
      <sheetName val="Data_py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_rels/themeOverrid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Override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10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11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12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13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14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15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16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17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18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19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0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1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2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3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4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5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6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7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8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9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3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30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31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32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33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4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5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6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7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8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9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A7A3F-6544-4A36-A47E-8433AEEF3941}">
  <dimension ref="A3:E16"/>
  <sheetViews>
    <sheetView showGridLines="0" zoomScale="70" zoomScaleNormal="70" workbookViewId="0">
      <selection activeCell="C33" sqref="C33"/>
    </sheetView>
  </sheetViews>
  <sheetFormatPr defaultColWidth="9.109375" defaultRowHeight="13.8" x14ac:dyDescent="0.3"/>
  <cols>
    <col min="1" max="2" width="9.109375" style="11" customWidth="1"/>
    <col min="3" max="3" width="24.44140625" style="11" customWidth="1"/>
    <col min="4" max="4" width="18.77734375" style="11" customWidth="1"/>
    <col min="5" max="5" width="28.5546875" style="11" customWidth="1"/>
    <col min="6" max="16384" width="9.109375" style="11"/>
  </cols>
  <sheetData>
    <row r="3" spans="1:5" ht="13.95" x14ac:dyDescent="0.3">
      <c r="A3" s="10" t="s">
        <v>12</v>
      </c>
      <c r="B3" s="9" t="s">
        <v>92</v>
      </c>
      <c r="C3" s="9"/>
    </row>
    <row r="4" spans="1:5" ht="13.95" x14ac:dyDescent="0.3">
      <c r="A4" s="10" t="s">
        <v>10</v>
      </c>
      <c r="B4" s="9" t="s">
        <v>9</v>
      </c>
      <c r="C4" s="9"/>
    </row>
    <row r="5" spans="1:5" ht="14.4" x14ac:dyDescent="0.3">
      <c r="A5" s="10" t="s">
        <v>11</v>
      </c>
      <c r="B5" s="9" t="s">
        <v>13</v>
      </c>
      <c r="C5" s="9"/>
    </row>
    <row r="6" spans="1:5" ht="14.4" x14ac:dyDescent="0.3">
      <c r="A6" s="10" t="s">
        <v>16</v>
      </c>
      <c r="B6" s="9" t="s">
        <v>131</v>
      </c>
      <c r="C6" s="9"/>
    </row>
    <row r="8" spans="1:5" ht="63" customHeight="1" x14ac:dyDescent="0.3">
      <c r="B8" s="6"/>
      <c r="C8" s="6" t="s">
        <v>89</v>
      </c>
      <c r="D8" s="4" t="s">
        <v>90</v>
      </c>
      <c r="E8" s="4" t="s">
        <v>91</v>
      </c>
    </row>
    <row r="9" spans="1:5" ht="14.55" x14ac:dyDescent="0.35">
      <c r="B9" s="1"/>
      <c r="C9" s="1"/>
      <c r="D9" s="38"/>
      <c r="E9" s="38"/>
    </row>
    <row r="10" spans="1:5" ht="14.55" x14ac:dyDescent="0.35">
      <c r="B10" s="1"/>
      <c r="C10" s="1"/>
      <c r="D10" s="38"/>
      <c r="E10" s="38"/>
    </row>
    <row r="11" spans="1:5" ht="14.55" x14ac:dyDescent="0.35">
      <c r="B11" s="1"/>
      <c r="C11" s="1"/>
      <c r="D11" s="38"/>
      <c r="E11" s="38"/>
    </row>
    <row r="12" spans="1:5" ht="14.4" x14ac:dyDescent="0.3">
      <c r="B12" s="1"/>
      <c r="C12" s="1" t="s">
        <v>132</v>
      </c>
      <c r="D12" s="38"/>
      <c r="E12" s="38"/>
    </row>
    <row r="13" spans="1:5" ht="14.55" x14ac:dyDescent="0.35">
      <c r="B13" s="1"/>
      <c r="C13" s="1"/>
      <c r="D13" s="38"/>
      <c r="E13" s="38"/>
    </row>
    <row r="14" spans="1:5" ht="14.55" x14ac:dyDescent="0.35">
      <c r="B14" s="1"/>
      <c r="C14" s="1"/>
      <c r="D14" s="38"/>
      <c r="E14" s="38"/>
    </row>
    <row r="15" spans="1:5" ht="14.55" x14ac:dyDescent="0.35">
      <c r="B15" s="1"/>
      <c r="C15" s="1"/>
      <c r="D15" s="38"/>
      <c r="E15" s="38"/>
    </row>
    <row r="16" spans="1:5" ht="14.55" x14ac:dyDescent="0.35">
      <c r="B16" s="1"/>
      <c r="C16" s="1"/>
      <c r="D16" s="38"/>
      <c r="E16" s="38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4BBAA-5403-42EF-B03D-CDB9F9A92D3A}">
  <dimension ref="A3:J13"/>
  <sheetViews>
    <sheetView showGridLines="0" zoomScale="80" zoomScaleNormal="80" workbookViewId="0">
      <selection activeCell="E23" sqref="E23"/>
    </sheetView>
  </sheetViews>
  <sheetFormatPr defaultColWidth="9.109375" defaultRowHeight="13.8" x14ac:dyDescent="0.3"/>
  <cols>
    <col min="1" max="1" width="9.109375" style="11" customWidth="1"/>
    <col min="2" max="2" width="16" style="11" customWidth="1"/>
    <col min="3" max="3" width="5.5546875" style="11" bestFit="1" customWidth="1"/>
    <col min="4" max="4" width="13.88671875" style="11" customWidth="1"/>
    <col min="5" max="5" width="9.33203125" style="11" customWidth="1"/>
    <col min="6" max="16384" width="9.109375" style="11"/>
  </cols>
  <sheetData>
    <row r="3" spans="1:10" ht="14.4" x14ac:dyDescent="0.3">
      <c r="A3" s="10" t="s">
        <v>12</v>
      </c>
      <c r="B3" s="1" t="s">
        <v>116</v>
      </c>
    </row>
    <row r="4" spans="1:10" ht="14.4" x14ac:dyDescent="0.3">
      <c r="A4" s="10" t="s">
        <v>10</v>
      </c>
      <c r="B4" s="1" t="s">
        <v>9</v>
      </c>
    </row>
    <row r="5" spans="1:10" ht="14.4" x14ac:dyDescent="0.3">
      <c r="A5" s="10" t="s">
        <v>11</v>
      </c>
      <c r="B5" s="1" t="s">
        <v>13</v>
      </c>
    </row>
    <row r="6" spans="1:10" ht="14.4" x14ac:dyDescent="0.3">
      <c r="A6" s="10" t="s">
        <v>16</v>
      </c>
      <c r="B6" s="1" t="s">
        <v>100</v>
      </c>
    </row>
    <row r="8" spans="1:10" x14ac:dyDescent="0.3">
      <c r="B8" s="6"/>
      <c r="C8" s="4">
        <v>2017</v>
      </c>
      <c r="D8" s="4">
        <v>2018</v>
      </c>
      <c r="E8" s="4">
        <v>2019</v>
      </c>
      <c r="F8" s="4">
        <v>2020</v>
      </c>
      <c r="G8" s="4">
        <v>2021</v>
      </c>
      <c r="H8" s="4">
        <v>2022</v>
      </c>
      <c r="I8" s="4">
        <v>2023</v>
      </c>
      <c r="J8" s="4">
        <v>2024</v>
      </c>
    </row>
    <row r="9" spans="1:10" ht="14.4" x14ac:dyDescent="0.3">
      <c r="B9" s="1" t="s">
        <v>58</v>
      </c>
      <c r="C9" s="15">
        <v>33.461400000000005</v>
      </c>
      <c r="D9" s="15">
        <v>13.310700000000001</v>
      </c>
      <c r="E9" s="15">
        <v>13.9071</v>
      </c>
      <c r="F9" s="15">
        <v>20.143699999999999</v>
      </c>
      <c r="G9" s="15">
        <v>25.577100000000002</v>
      </c>
      <c r="H9" s="15">
        <v>22.890799999999999</v>
      </c>
      <c r="I9" s="15">
        <v>11.5243</v>
      </c>
      <c r="J9" s="15">
        <v>10.9602</v>
      </c>
    </row>
    <row r="10" spans="1:10" ht="14.4" x14ac:dyDescent="0.3">
      <c r="B10" s="1" t="s">
        <v>59</v>
      </c>
      <c r="C10" s="15">
        <v>22.1099</v>
      </c>
      <c r="D10" s="15">
        <v>8.2050999999999998</v>
      </c>
      <c r="E10" s="15">
        <v>7.5704999999999991</v>
      </c>
      <c r="F10" s="15">
        <v>10.678100000000001</v>
      </c>
      <c r="G10" s="15">
        <v>13.983300000000002</v>
      </c>
      <c r="H10" s="15">
        <v>12.012</v>
      </c>
      <c r="I10" s="15">
        <v>5.9203999999999999</v>
      </c>
      <c r="J10" s="15">
        <v>6.926400000000001</v>
      </c>
    </row>
    <row r="11" spans="1:10" ht="14.4" x14ac:dyDescent="0.3">
      <c r="B11" s="1" t="s">
        <v>60</v>
      </c>
      <c r="C11" s="15">
        <v>10.9434</v>
      </c>
      <c r="D11" s="15">
        <v>3.8116999999999996</v>
      </c>
      <c r="E11" s="15">
        <v>3.2120000000000002</v>
      </c>
      <c r="F11" s="15">
        <v>4.5271999999999997</v>
      </c>
      <c r="G11" s="15">
        <v>8.1777999999999995</v>
      </c>
      <c r="H11" s="15">
        <v>7.6189999999999998</v>
      </c>
      <c r="I11" s="15">
        <v>4.2042000000000002</v>
      </c>
      <c r="J11" s="15">
        <v>2.7932999999999999</v>
      </c>
    </row>
    <row r="12" spans="1:10" ht="14.4" x14ac:dyDescent="0.3">
      <c r="B12" s="1" t="s">
        <v>61</v>
      </c>
      <c r="C12" s="15">
        <v>9.1554000000000002</v>
      </c>
      <c r="D12" s="15">
        <v>3.3606999999999996</v>
      </c>
      <c r="E12" s="15">
        <v>3.073</v>
      </c>
      <c r="F12" s="15">
        <v>4.1891999999999996</v>
      </c>
      <c r="G12" s="15">
        <v>5.4864999999999995</v>
      </c>
      <c r="H12" s="15">
        <v>4.8780000000000001</v>
      </c>
      <c r="I12" s="15">
        <v>2.3359000000000001</v>
      </c>
      <c r="J12" s="15">
        <v>1.9207999999999998</v>
      </c>
    </row>
    <row r="13" spans="1:10" ht="14.4" x14ac:dyDescent="0.3">
      <c r="B13" s="1" t="s">
        <v>62</v>
      </c>
      <c r="C13" s="15">
        <v>4.8959000000000001</v>
      </c>
      <c r="D13" s="15">
        <v>1.9639</v>
      </c>
      <c r="E13" s="15">
        <v>1.5492000000000001</v>
      </c>
      <c r="F13" s="15">
        <v>2.2363999999999997</v>
      </c>
      <c r="G13" s="15">
        <v>3.6437999999999997</v>
      </c>
      <c r="H13" s="15">
        <v>3.3226</v>
      </c>
      <c r="I13" s="15">
        <v>1.5088000000000001</v>
      </c>
      <c r="J13" s="15">
        <v>1.7493999999999998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55F28-6F15-46A1-A1DC-646BA18CAC74}">
  <dimension ref="A3:J11"/>
  <sheetViews>
    <sheetView showGridLines="0" zoomScale="70" zoomScaleNormal="70" workbookViewId="0">
      <selection activeCell="L3" sqref="L3"/>
    </sheetView>
  </sheetViews>
  <sheetFormatPr defaultColWidth="9.109375" defaultRowHeight="13.8" x14ac:dyDescent="0.3"/>
  <cols>
    <col min="1" max="1" width="9.109375" style="11"/>
    <col min="2" max="2" width="9.109375" style="11" customWidth="1"/>
    <col min="3" max="3" width="13.109375" style="11" bestFit="1" customWidth="1"/>
    <col min="4" max="16384" width="9.109375" style="11"/>
  </cols>
  <sheetData>
    <row r="3" spans="1:10" ht="14.4" x14ac:dyDescent="0.3">
      <c r="A3" s="10" t="s">
        <v>12</v>
      </c>
      <c r="B3" s="1" t="s">
        <v>158</v>
      </c>
    </row>
    <row r="4" spans="1:10" ht="14.4" x14ac:dyDescent="0.3">
      <c r="A4" s="10" t="s">
        <v>10</v>
      </c>
      <c r="B4" s="1" t="s">
        <v>9</v>
      </c>
    </row>
    <row r="5" spans="1:10" ht="14.4" x14ac:dyDescent="0.3">
      <c r="A5" s="10" t="s">
        <v>11</v>
      </c>
      <c r="B5" s="1" t="s">
        <v>13</v>
      </c>
    </row>
    <row r="6" spans="1:10" ht="14.4" x14ac:dyDescent="0.3">
      <c r="A6" s="10" t="s">
        <v>16</v>
      </c>
      <c r="B6" s="1" t="s">
        <v>101</v>
      </c>
    </row>
    <row r="8" spans="1:10" x14ac:dyDescent="0.3">
      <c r="B8" s="6"/>
      <c r="C8" s="4">
        <v>2017</v>
      </c>
      <c r="D8" s="4">
        <v>2018</v>
      </c>
      <c r="E8" s="4">
        <v>2019</v>
      </c>
      <c r="F8" s="4">
        <v>2020</v>
      </c>
      <c r="G8" s="4">
        <v>2021</v>
      </c>
      <c r="H8" s="4">
        <v>2022</v>
      </c>
      <c r="I8" s="4">
        <v>2023</v>
      </c>
      <c r="J8" s="4">
        <v>2024</v>
      </c>
    </row>
    <row r="9" spans="1:10" ht="14.4" x14ac:dyDescent="0.3">
      <c r="B9" s="1" t="s">
        <v>2</v>
      </c>
      <c r="C9" s="34">
        <v>8.0098000000000003</v>
      </c>
      <c r="D9" s="34">
        <v>2.7635000000000001</v>
      </c>
      <c r="E9" s="34">
        <v>2.9952999999999999</v>
      </c>
      <c r="F9" s="34">
        <v>4.7780000000000005</v>
      </c>
      <c r="G9" s="34">
        <v>5.9382000000000001</v>
      </c>
      <c r="H9" s="34">
        <v>5.4697000000000005</v>
      </c>
      <c r="I9" s="34">
        <v>2.6310000000000002</v>
      </c>
      <c r="J9" s="34">
        <v>2.5379</v>
      </c>
    </row>
    <row r="10" spans="1:10" ht="14.4" x14ac:dyDescent="0.3">
      <c r="B10" s="1" t="s">
        <v>0</v>
      </c>
      <c r="C10" s="34">
        <v>2.9438</v>
      </c>
      <c r="D10" s="34">
        <v>1.4925000000000002</v>
      </c>
      <c r="E10" s="34">
        <v>1.4616</v>
      </c>
      <c r="F10" s="34">
        <v>2.0699000000000001</v>
      </c>
      <c r="G10" s="34">
        <v>1.5911999999999999</v>
      </c>
      <c r="H10" s="34">
        <v>1.9084000000000001</v>
      </c>
      <c r="I10" s="34">
        <v>1.1801999999999999</v>
      </c>
      <c r="J10" s="34">
        <v>1.0362</v>
      </c>
    </row>
    <row r="11" spans="1:10" ht="14.4" x14ac:dyDescent="0.3">
      <c r="B11" s="1" t="s">
        <v>86</v>
      </c>
      <c r="C11" s="34">
        <v>5.8273999999999999</v>
      </c>
      <c r="D11" s="34">
        <v>2.2696999999999998</v>
      </c>
      <c r="E11" s="34">
        <v>2.3279999999999998</v>
      </c>
      <c r="F11" s="34">
        <v>3.4601000000000002</v>
      </c>
      <c r="G11" s="34">
        <v>3.9135000000000004</v>
      </c>
      <c r="H11" s="34">
        <v>3.8712000000000004</v>
      </c>
      <c r="I11" s="34">
        <v>2.0482</v>
      </c>
      <c r="J11" s="34">
        <v>1.8469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EFF01-9734-4A45-9EFF-537D739C0AA6}">
  <dimension ref="A3:D16"/>
  <sheetViews>
    <sheetView showGridLines="0" zoomScale="80" zoomScaleNormal="80" workbookViewId="0">
      <selection activeCell="C24" sqref="C24"/>
    </sheetView>
  </sheetViews>
  <sheetFormatPr defaultColWidth="9.21875" defaultRowHeight="13.8" x14ac:dyDescent="0.25"/>
  <cols>
    <col min="1" max="2" width="9.21875" style="1" customWidth="1"/>
    <col min="3" max="3" width="25.77734375" style="1" customWidth="1"/>
    <col min="4" max="16384" width="9.21875" style="1"/>
  </cols>
  <sheetData>
    <row r="3" spans="1:4" x14ac:dyDescent="0.25">
      <c r="A3" s="2" t="s">
        <v>12</v>
      </c>
      <c r="B3" s="1" t="s">
        <v>117</v>
      </c>
    </row>
    <row r="4" spans="1:4" x14ac:dyDescent="0.25">
      <c r="A4" s="2" t="s">
        <v>10</v>
      </c>
      <c r="B4" s="1" t="s">
        <v>9</v>
      </c>
    </row>
    <row r="5" spans="1:4" x14ac:dyDescent="0.25">
      <c r="A5" s="2" t="s">
        <v>11</v>
      </c>
      <c r="B5" s="1" t="s">
        <v>13</v>
      </c>
    </row>
    <row r="6" spans="1:4" x14ac:dyDescent="0.25">
      <c r="A6" s="2" t="s">
        <v>16</v>
      </c>
      <c r="B6" s="1" t="s">
        <v>39</v>
      </c>
    </row>
    <row r="8" spans="1:4" ht="22.5" customHeight="1" x14ac:dyDescent="0.25">
      <c r="B8" s="6"/>
      <c r="C8" s="4" t="s">
        <v>40</v>
      </c>
      <c r="D8" s="4"/>
    </row>
    <row r="9" spans="1:4" x14ac:dyDescent="0.25">
      <c r="B9" s="1">
        <v>2017</v>
      </c>
      <c r="C9" s="16">
        <v>85.17</v>
      </c>
      <c r="D9" s="16"/>
    </row>
    <row r="10" spans="1:4" x14ac:dyDescent="0.25">
      <c r="B10" s="1">
        <v>2018</v>
      </c>
      <c r="C10" s="16">
        <v>88.78</v>
      </c>
      <c r="D10" s="16"/>
    </row>
    <row r="11" spans="1:4" x14ac:dyDescent="0.25">
      <c r="B11" s="1">
        <v>2019</v>
      </c>
      <c r="C11" s="16">
        <v>87.32</v>
      </c>
      <c r="D11" s="16"/>
    </row>
    <row r="12" spans="1:4" x14ac:dyDescent="0.25">
      <c r="B12" s="1">
        <v>2020</v>
      </c>
      <c r="C12" s="16">
        <v>86.5</v>
      </c>
      <c r="D12" s="16"/>
    </row>
    <row r="13" spans="1:4" x14ac:dyDescent="0.25">
      <c r="B13" s="1">
        <v>2021</v>
      </c>
      <c r="C13" s="16">
        <v>87.45</v>
      </c>
      <c r="D13" s="16"/>
    </row>
    <row r="14" spans="1:4" x14ac:dyDescent="0.25">
      <c r="B14" s="1">
        <v>2022</v>
      </c>
      <c r="C14" s="16">
        <v>86.11</v>
      </c>
      <c r="D14" s="16"/>
    </row>
    <row r="15" spans="1:4" x14ac:dyDescent="0.25">
      <c r="B15" s="1">
        <v>2023</v>
      </c>
      <c r="C15" s="16">
        <v>82.89</v>
      </c>
      <c r="D15" s="16"/>
    </row>
    <row r="16" spans="1:4" x14ac:dyDescent="0.25">
      <c r="B16" s="1">
        <v>2024</v>
      </c>
      <c r="C16" s="16">
        <v>83.53</v>
      </c>
      <c r="D16" s="16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3DF64-38D8-444B-AFAC-3554CB1B2F6A}">
  <dimension ref="A3:C16"/>
  <sheetViews>
    <sheetView showGridLines="0" zoomScale="70" zoomScaleNormal="70" workbookViewId="0">
      <selection activeCell="F4" sqref="F4"/>
    </sheetView>
  </sheetViews>
  <sheetFormatPr defaultColWidth="9.21875" defaultRowHeight="13.8" x14ac:dyDescent="0.25"/>
  <cols>
    <col min="1" max="2" width="9.21875" style="1" customWidth="1"/>
    <col min="3" max="3" width="38.5546875" style="1" customWidth="1"/>
    <col min="4" max="16384" width="9.21875" style="1"/>
  </cols>
  <sheetData>
    <row r="3" spans="1:3" x14ac:dyDescent="0.25">
      <c r="A3" s="2" t="s">
        <v>12</v>
      </c>
      <c r="B3" s="1" t="s">
        <v>103</v>
      </c>
    </row>
    <row r="4" spans="1:3" x14ac:dyDescent="0.25">
      <c r="A4" s="2" t="s">
        <v>10</v>
      </c>
      <c r="B4" s="1" t="s">
        <v>9</v>
      </c>
    </row>
    <row r="5" spans="1:3" x14ac:dyDescent="0.25">
      <c r="A5" s="2" t="s">
        <v>11</v>
      </c>
      <c r="B5" s="1" t="s">
        <v>13</v>
      </c>
    </row>
    <row r="6" spans="1:3" x14ac:dyDescent="0.25">
      <c r="A6" s="2" t="s">
        <v>16</v>
      </c>
      <c r="B6" s="1" t="s">
        <v>41</v>
      </c>
    </row>
    <row r="8" spans="1:3" ht="30.75" customHeight="1" x14ac:dyDescent="0.25">
      <c r="B8" s="6"/>
      <c r="C8" s="4" t="s">
        <v>102</v>
      </c>
    </row>
    <row r="9" spans="1:3" x14ac:dyDescent="0.25">
      <c r="B9" s="1">
        <v>2017</v>
      </c>
      <c r="C9" s="16">
        <v>2.2999999999999998</v>
      </c>
    </row>
    <row r="10" spans="1:3" x14ac:dyDescent="0.25">
      <c r="B10" s="1">
        <v>2018</v>
      </c>
      <c r="C10" s="16">
        <v>2.34</v>
      </c>
    </row>
    <row r="11" spans="1:3" x14ac:dyDescent="0.25">
      <c r="B11" s="1">
        <v>2019</v>
      </c>
      <c r="C11" s="16">
        <v>2.2999999999999998</v>
      </c>
    </row>
    <row r="12" spans="1:3" x14ac:dyDescent="0.25">
      <c r="B12" s="1">
        <v>2020</v>
      </c>
      <c r="C12" s="16">
        <v>2.27</v>
      </c>
    </row>
    <row r="13" spans="1:3" x14ac:dyDescent="0.25">
      <c r="B13" s="1">
        <v>2021</v>
      </c>
      <c r="C13" s="16">
        <v>2.1999999999999997</v>
      </c>
    </row>
    <row r="14" spans="1:3" x14ac:dyDescent="0.25">
      <c r="B14" s="1">
        <v>2022</v>
      </c>
      <c r="C14" s="16">
        <v>2.15</v>
      </c>
    </row>
    <row r="15" spans="1:3" x14ac:dyDescent="0.25">
      <c r="B15" s="1">
        <v>2023</v>
      </c>
      <c r="C15" s="16">
        <v>2.17</v>
      </c>
    </row>
    <row r="16" spans="1:3" x14ac:dyDescent="0.25">
      <c r="B16" s="1">
        <v>2024</v>
      </c>
      <c r="C16" s="16">
        <v>2.17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2EE9E-2420-4604-8F92-66D5DF940142}">
  <dimension ref="A3:C44"/>
  <sheetViews>
    <sheetView showGridLines="0" topLeftCell="A17" zoomScale="90" zoomScaleNormal="90" workbookViewId="0">
      <selection activeCell="T21" sqref="T21"/>
    </sheetView>
  </sheetViews>
  <sheetFormatPr defaultColWidth="9.21875" defaultRowHeight="13.8" x14ac:dyDescent="0.25"/>
  <cols>
    <col min="1" max="1" width="9.21875" style="1" customWidth="1"/>
    <col min="2" max="2" width="11.6640625" style="1" customWidth="1"/>
    <col min="3" max="3" width="15.44140625" style="53" customWidth="1"/>
    <col min="4" max="16384" width="9.21875" style="1"/>
  </cols>
  <sheetData>
    <row r="3" spans="1:3" x14ac:dyDescent="0.25">
      <c r="A3" s="2" t="s">
        <v>12</v>
      </c>
      <c r="B3" s="1" t="s">
        <v>159</v>
      </c>
    </row>
    <row r="4" spans="1:3" x14ac:dyDescent="0.25">
      <c r="A4" s="2" t="s">
        <v>10</v>
      </c>
      <c r="B4" s="1" t="s">
        <v>122</v>
      </c>
    </row>
    <row r="5" spans="1:3" x14ac:dyDescent="0.25">
      <c r="A5" s="2" t="s">
        <v>11</v>
      </c>
      <c r="B5" s="1" t="s">
        <v>13</v>
      </c>
    </row>
    <row r="6" spans="1:3" x14ac:dyDescent="0.25">
      <c r="A6" s="2" t="s">
        <v>16</v>
      </c>
      <c r="B6" s="1" t="s">
        <v>123</v>
      </c>
    </row>
    <row r="8" spans="1:3" ht="13.95" customHeight="1" x14ac:dyDescent="0.25">
      <c r="B8" s="4"/>
      <c r="C8" s="54" t="s">
        <v>124</v>
      </c>
    </row>
    <row r="9" spans="1:3" x14ac:dyDescent="0.25">
      <c r="B9" s="49">
        <v>44592</v>
      </c>
      <c r="C9" s="53">
        <v>0.745</v>
      </c>
    </row>
    <row r="10" spans="1:3" x14ac:dyDescent="0.25">
      <c r="B10" s="49">
        <v>44620</v>
      </c>
      <c r="C10" s="53">
        <v>0.66033334350585937</v>
      </c>
    </row>
    <row r="11" spans="1:3" x14ac:dyDescent="0.25">
      <c r="B11" s="49">
        <v>44651</v>
      </c>
      <c r="C11" s="53">
        <v>0.76900000000000002</v>
      </c>
    </row>
    <row r="12" spans="1:3" x14ac:dyDescent="0.25">
      <c r="B12" s="49">
        <v>44681</v>
      </c>
      <c r="C12" s="53">
        <v>0.57266665649414061</v>
      </c>
    </row>
    <row r="13" spans="1:3" x14ac:dyDescent="0.25">
      <c r="B13" s="49">
        <v>44712</v>
      </c>
      <c r="C13" s="53">
        <v>0.57966665649414062</v>
      </c>
    </row>
    <row r="14" spans="1:3" x14ac:dyDescent="0.25">
      <c r="B14" s="49">
        <v>44742</v>
      </c>
      <c r="C14" s="53">
        <v>0.63700000000000001</v>
      </c>
    </row>
    <row r="15" spans="1:3" x14ac:dyDescent="0.25">
      <c r="B15" s="49">
        <v>44773</v>
      </c>
      <c r="C15" s="53">
        <v>0.61199999999999999</v>
      </c>
    </row>
    <row r="16" spans="1:3" x14ac:dyDescent="0.25">
      <c r="B16" s="49">
        <v>44804</v>
      </c>
      <c r="C16" s="53">
        <v>0.76600000000000001</v>
      </c>
    </row>
    <row r="17" spans="2:3" x14ac:dyDescent="0.25">
      <c r="B17" s="49">
        <v>44834</v>
      </c>
      <c r="C17" s="53">
        <v>1.5833333129882809</v>
      </c>
    </row>
    <row r="18" spans="2:3" x14ac:dyDescent="0.25">
      <c r="B18" s="49">
        <v>44865</v>
      </c>
      <c r="C18" s="53">
        <v>2.3993333740234379</v>
      </c>
    </row>
    <row r="19" spans="2:3" x14ac:dyDescent="0.25">
      <c r="B19" s="49">
        <v>44895</v>
      </c>
      <c r="C19" s="53">
        <v>2.491333374023438</v>
      </c>
    </row>
    <row r="20" spans="2:3" x14ac:dyDescent="0.25">
      <c r="B20" s="49">
        <v>44926</v>
      </c>
      <c r="C20" s="53">
        <v>2.867</v>
      </c>
    </row>
    <row r="21" spans="2:3" x14ac:dyDescent="0.25">
      <c r="B21" s="49">
        <v>44957</v>
      </c>
      <c r="C21" s="53">
        <v>3.2793333740234378</v>
      </c>
    </row>
    <row r="22" spans="2:3" x14ac:dyDescent="0.25">
      <c r="B22" s="49">
        <v>44985</v>
      </c>
      <c r="C22" s="53">
        <v>2.6949999999999998</v>
      </c>
    </row>
    <row r="23" spans="2:3" x14ac:dyDescent="0.25">
      <c r="B23" s="49">
        <v>45016</v>
      </c>
      <c r="C23" s="53">
        <v>3.084333374023438</v>
      </c>
    </row>
    <row r="24" spans="2:3" x14ac:dyDescent="0.25">
      <c r="B24" s="49">
        <v>45046</v>
      </c>
      <c r="C24" s="53">
        <v>2.58</v>
      </c>
    </row>
    <row r="25" spans="2:3" x14ac:dyDescent="0.25">
      <c r="B25" s="49">
        <v>45077</v>
      </c>
      <c r="C25" s="53">
        <v>2.7976666870117191</v>
      </c>
    </row>
    <row r="26" spans="2:3" x14ac:dyDescent="0.25">
      <c r="B26" s="49">
        <v>45107</v>
      </c>
      <c r="C26" s="53">
        <v>2.5303333129882808</v>
      </c>
    </row>
    <row r="27" spans="2:3" x14ac:dyDescent="0.25">
      <c r="B27" s="49">
        <v>45138</v>
      </c>
      <c r="C27" s="53">
        <v>2.214</v>
      </c>
    </row>
    <row r="28" spans="2:3" x14ac:dyDescent="0.25">
      <c r="B28" s="49">
        <v>45169</v>
      </c>
      <c r="C28" s="53">
        <v>2.5289999999999999</v>
      </c>
    </row>
    <row r="29" spans="2:3" x14ac:dyDescent="0.25">
      <c r="B29" s="49">
        <v>45199</v>
      </c>
      <c r="C29" s="53">
        <v>2.7549999999999999</v>
      </c>
    </row>
    <row r="30" spans="2:3" x14ac:dyDescent="0.25">
      <c r="B30" s="49">
        <v>45230</v>
      </c>
      <c r="C30" s="53">
        <v>2.8260000000000001</v>
      </c>
    </row>
    <row r="31" spans="2:3" x14ac:dyDescent="0.25">
      <c r="B31" s="49">
        <v>45260</v>
      </c>
      <c r="C31" s="53">
        <v>3.0596666870117191</v>
      </c>
    </row>
    <row r="32" spans="2:3" x14ac:dyDescent="0.25">
      <c r="B32" s="49">
        <v>45291</v>
      </c>
      <c r="C32" s="53">
        <v>3.0426666870117192</v>
      </c>
    </row>
    <row r="33" spans="2:3" x14ac:dyDescent="0.25">
      <c r="B33" s="49">
        <v>45322</v>
      </c>
      <c r="C33" s="53">
        <v>3.452</v>
      </c>
    </row>
    <row r="34" spans="2:3" x14ac:dyDescent="0.25">
      <c r="B34" s="49">
        <v>45351</v>
      </c>
      <c r="C34" s="53">
        <v>2.8373333129882807</v>
      </c>
    </row>
    <row r="35" spans="2:3" x14ac:dyDescent="0.25">
      <c r="B35" s="49">
        <v>45382</v>
      </c>
      <c r="C35" s="53">
        <v>2.5146666870117191</v>
      </c>
    </row>
    <row r="36" spans="2:3" x14ac:dyDescent="0.25">
      <c r="B36" s="49">
        <v>45412</v>
      </c>
      <c r="C36" s="53">
        <v>2.5296666870117193</v>
      </c>
    </row>
    <row r="37" spans="2:3" x14ac:dyDescent="0.25">
      <c r="B37" s="49">
        <v>45443</v>
      </c>
      <c r="C37" s="53">
        <v>2.398666687011719</v>
      </c>
    </row>
    <row r="38" spans="2:3" x14ac:dyDescent="0.25">
      <c r="B38" s="49">
        <v>45473</v>
      </c>
      <c r="C38" s="53">
        <v>2.115333343505859</v>
      </c>
    </row>
    <row r="39" spans="2:3" x14ac:dyDescent="0.25">
      <c r="B39" s="49">
        <v>45504</v>
      </c>
      <c r="C39" s="53">
        <v>2.1803333435058589</v>
      </c>
    </row>
    <row r="40" spans="2:3" x14ac:dyDescent="0.25">
      <c r="B40" s="49">
        <v>45535</v>
      </c>
      <c r="C40" s="53">
        <v>2.141</v>
      </c>
    </row>
    <row r="41" spans="2:3" x14ac:dyDescent="0.25">
      <c r="B41" s="49">
        <v>45565</v>
      </c>
      <c r="C41" s="53">
        <v>2.6360000000000001</v>
      </c>
    </row>
    <row r="42" spans="2:3" x14ac:dyDescent="0.25">
      <c r="B42" s="49">
        <v>45596</v>
      </c>
      <c r="C42" s="53">
        <v>2.2890000000000001</v>
      </c>
    </row>
    <row r="43" spans="2:3" x14ac:dyDescent="0.25">
      <c r="B43" s="49">
        <v>45626</v>
      </c>
      <c r="C43" s="53">
        <v>2.147333343505859</v>
      </c>
    </row>
    <row r="44" spans="2:3" x14ac:dyDescent="0.25">
      <c r="B44" s="49">
        <v>45657</v>
      </c>
      <c r="C44" s="53">
        <v>1.9313333435058588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ED6BC-BDB1-4DBC-9BCB-6E050CF14178}">
  <dimension ref="A2:E12"/>
  <sheetViews>
    <sheetView showGridLines="0" zoomScale="80" zoomScaleNormal="80" workbookViewId="0">
      <selection activeCell="Y12" sqref="Y12"/>
    </sheetView>
  </sheetViews>
  <sheetFormatPr defaultColWidth="8.77734375" defaultRowHeight="14.4" x14ac:dyDescent="0.3"/>
  <cols>
    <col min="1" max="1" width="9.109375" style="50" customWidth="1"/>
    <col min="2" max="2" width="10.33203125" style="50" customWidth="1"/>
    <col min="3" max="16384" width="8.77734375" style="50"/>
  </cols>
  <sheetData>
    <row r="2" spans="1:5" x14ac:dyDescent="0.3">
      <c r="A2" s="2" t="s">
        <v>12</v>
      </c>
      <c r="B2" s="1" t="s">
        <v>135</v>
      </c>
    </row>
    <row r="3" spans="1:5" x14ac:dyDescent="0.3">
      <c r="A3" s="2" t="s">
        <v>10</v>
      </c>
      <c r="B3" s="1" t="s">
        <v>122</v>
      </c>
    </row>
    <row r="4" spans="1:5" x14ac:dyDescent="0.3">
      <c r="A4" s="2" t="s">
        <v>11</v>
      </c>
      <c r="B4" s="1" t="s">
        <v>13</v>
      </c>
    </row>
    <row r="5" spans="1:5" x14ac:dyDescent="0.3">
      <c r="A5" s="2" t="s">
        <v>16</v>
      </c>
      <c r="B5" s="1" t="s">
        <v>125</v>
      </c>
    </row>
    <row r="6" spans="1:5" x14ac:dyDescent="0.3">
      <c r="A6" s="2"/>
      <c r="B6" s="1"/>
    </row>
    <row r="7" spans="1:5" x14ac:dyDescent="0.3">
      <c r="C7" s="55">
        <v>2022</v>
      </c>
      <c r="D7" s="55">
        <v>2023</v>
      </c>
      <c r="E7" s="55">
        <v>2024</v>
      </c>
    </row>
    <row r="8" spans="1:5" x14ac:dyDescent="0.3">
      <c r="B8" s="1"/>
      <c r="C8" s="56">
        <v>14.682666717529298</v>
      </c>
      <c r="D8" s="56">
        <v>33.393000122070312</v>
      </c>
      <c r="E8" s="56">
        <v>29.172666748046876</v>
      </c>
    </row>
    <row r="9" spans="1:5" x14ac:dyDescent="0.3">
      <c r="B9" s="1"/>
      <c r="C9" s="16"/>
      <c r="D9" s="16"/>
      <c r="E9" s="16"/>
    </row>
    <row r="10" spans="1:5" x14ac:dyDescent="0.3">
      <c r="C10" s="52"/>
      <c r="D10" s="52"/>
      <c r="E10" s="52"/>
    </row>
    <row r="11" spans="1:5" x14ac:dyDescent="0.3">
      <c r="C11" s="52"/>
      <c r="D11" s="52"/>
      <c r="E11" s="52"/>
    </row>
    <row r="12" spans="1:5" x14ac:dyDescent="0.3">
      <c r="C12" s="52"/>
      <c r="D12" s="52"/>
      <c r="E12" s="52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BF395-64DE-456E-A4E7-851296C1BA81}">
  <dimension ref="A2:E12"/>
  <sheetViews>
    <sheetView showGridLines="0" zoomScale="80" zoomScaleNormal="80" workbookViewId="0">
      <selection activeCell="B2" sqref="B2"/>
    </sheetView>
  </sheetViews>
  <sheetFormatPr defaultColWidth="8.77734375" defaultRowHeight="14.4" x14ac:dyDescent="0.3"/>
  <cols>
    <col min="1" max="1" width="9.109375" style="50" customWidth="1"/>
    <col min="2" max="2" width="10.33203125" style="50" customWidth="1"/>
    <col min="3" max="16384" width="8.77734375" style="50"/>
  </cols>
  <sheetData>
    <row r="2" spans="1:5" x14ac:dyDescent="0.3">
      <c r="A2" s="2" t="s">
        <v>12</v>
      </c>
      <c r="B2" s="1" t="s">
        <v>163</v>
      </c>
    </row>
    <row r="3" spans="1:5" x14ac:dyDescent="0.3">
      <c r="A3" s="2" t="s">
        <v>10</v>
      </c>
      <c r="B3" s="1" t="s">
        <v>9</v>
      </c>
    </row>
    <row r="4" spans="1:5" x14ac:dyDescent="0.3">
      <c r="A4" s="2" t="s">
        <v>11</v>
      </c>
      <c r="B4" s="1" t="s">
        <v>13</v>
      </c>
    </row>
    <row r="5" spans="1:5" x14ac:dyDescent="0.3">
      <c r="A5" s="2" t="s">
        <v>16</v>
      </c>
      <c r="B5" s="1" t="s">
        <v>119</v>
      </c>
    </row>
    <row r="6" spans="1:5" x14ac:dyDescent="0.3">
      <c r="A6" s="2"/>
      <c r="B6" s="1"/>
    </row>
    <row r="7" spans="1:5" x14ac:dyDescent="0.3">
      <c r="C7" s="51">
        <v>0.01</v>
      </c>
      <c r="D7" s="51">
        <v>0.02</v>
      </c>
      <c r="E7" s="51">
        <v>0.03</v>
      </c>
    </row>
    <row r="8" spans="1:5" x14ac:dyDescent="0.3">
      <c r="B8" s="1">
        <v>2023</v>
      </c>
      <c r="C8" s="16">
        <v>21.08867883682251</v>
      </c>
      <c r="D8" s="16">
        <v>33.90930700302124</v>
      </c>
      <c r="E8" s="16">
        <v>44.164913177490227</v>
      </c>
    </row>
    <row r="9" spans="1:5" x14ac:dyDescent="0.3">
      <c r="B9" s="1">
        <v>2024</v>
      </c>
      <c r="C9" s="16">
        <v>21.818504214286808</v>
      </c>
      <c r="D9" s="16">
        <v>36.238678455352783</v>
      </c>
      <c r="E9" s="16">
        <v>41.402946472167969</v>
      </c>
    </row>
    <row r="10" spans="1:5" x14ac:dyDescent="0.3">
      <c r="C10" s="52"/>
      <c r="D10" s="52"/>
      <c r="E10" s="52"/>
    </row>
    <row r="11" spans="1:5" x14ac:dyDescent="0.3">
      <c r="C11" s="52"/>
      <c r="D11" s="52"/>
      <c r="E11" s="52"/>
    </row>
    <row r="12" spans="1:5" x14ac:dyDescent="0.3">
      <c r="C12" s="52"/>
      <c r="D12" s="52"/>
      <c r="E12" s="52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3B3F3-A544-48A9-9BF3-3F5E659B3407}">
  <dimension ref="A3:O42"/>
  <sheetViews>
    <sheetView showGridLines="0" zoomScale="70" zoomScaleNormal="70" workbookViewId="0">
      <selection activeCell="N3" sqref="N3"/>
    </sheetView>
  </sheetViews>
  <sheetFormatPr defaultColWidth="9.21875" defaultRowHeight="13.8" x14ac:dyDescent="0.25"/>
  <cols>
    <col min="1" max="1" width="9.21875" style="1" customWidth="1"/>
    <col min="2" max="2" width="16.77734375" style="1" customWidth="1"/>
    <col min="3" max="3" width="14.44140625" style="1" customWidth="1"/>
    <col min="4" max="4" width="11.21875" style="1" customWidth="1"/>
    <col min="5" max="5" width="11" style="1" customWidth="1"/>
    <col min="6" max="6" width="11.21875" style="1" customWidth="1"/>
    <col min="7" max="16384" width="9.21875" style="1"/>
  </cols>
  <sheetData>
    <row r="3" spans="1:7" x14ac:dyDescent="0.25">
      <c r="A3" s="2" t="s">
        <v>12</v>
      </c>
      <c r="B3" s="1" t="s">
        <v>104</v>
      </c>
    </row>
    <row r="4" spans="1:7" x14ac:dyDescent="0.25">
      <c r="A4" s="2" t="s">
        <v>10</v>
      </c>
      <c r="B4" s="1" t="s">
        <v>9</v>
      </c>
    </row>
    <row r="5" spans="1:7" x14ac:dyDescent="0.25">
      <c r="A5" s="2" t="s">
        <v>11</v>
      </c>
      <c r="B5" s="1" t="s">
        <v>13</v>
      </c>
    </row>
    <row r="6" spans="1:7" x14ac:dyDescent="0.25">
      <c r="A6" s="2" t="s">
        <v>16</v>
      </c>
      <c r="B6" s="1" t="s">
        <v>136</v>
      </c>
    </row>
    <row r="8" spans="1:7" ht="41.4" x14ac:dyDescent="0.25">
      <c r="B8" s="6"/>
      <c r="C8" s="4" t="s">
        <v>42</v>
      </c>
      <c r="D8" s="4" t="s">
        <v>126</v>
      </c>
      <c r="E8" s="4" t="s">
        <v>127</v>
      </c>
      <c r="F8" s="4" t="s">
        <v>128</v>
      </c>
      <c r="G8" s="4" t="s">
        <v>43</v>
      </c>
    </row>
    <row r="9" spans="1:7" x14ac:dyDescent="0.25">
      <c r="B9" s="1" t="s">
        <v>4</v>
      </c>
      <c r="C9" s="15">
        <v>7.76</v>
      </c>
      <c r="D9" s="15">
        <v>14.96</v>
      </c>
      <c r="E9" s="15">
        <v>70.3</v>
      </c>
      <c r="F9" s="15">
        <v>6.99</v>
      </c>
      <c r="G9" s="31">
        <f>SUM(C9:F9)</f>
        <v>100.00999999999999</v>
      </c>
    </row>
    <row r="10" spans="1:7" x14ac:dyDescent="0.25">
      <c r="A10" s="15"/>
      <c r="B10" s="1" t="s">
        <v>5</v>
      </c>
      <c r="C10" s="15">
        <v>9.24</v>
      </c>
      <c r="D10" s="15">
        <v>21.38</v>
      </c>
      <c r="E10" s="15">
        <v>60.38</v>
      </c>
      <c r="F10" s="15">
        <v>9</v>
      </c>
      <c r="G10" s="31">
        <f>SUM(C10:F10)</f>
        <v>100</v>
      </c>
    </row>
    <row r="11" spans="1:7" x14ac:dyDescent="0.25">
      <c r="B11" s="1" t="s">
        <v>6</v>
      </c>
      <c r="C11" s="15">
        <v>16.649999999999999</v>
      </c>
      <c r="D11" s="15">
        <v>27.92</v>
      </c>
      <c r="E11" s="15">
        <v>44.36</v>
      </c>
      <c r="F11" s="15">
        <v>11.06</v>
      </c>
      <c r="G11" s="31">
        <f>SUM(C11:F11)</f>
        <v>99.990000000000009</v>
      </c>
    </row>
    <row r="12" spans="1:7" x14ac:dyDescent="0.25">
      <c r="B12" s="1" t="s">
        <v>7</v>
      </c>
      <c r="C12" s="15">
        <v>24.45</v>
      </c>
      <c r="D12" s="15">
        <v>24.57</v>
      </c>
      <c r="E12" s="15">
        <v>33.32</v>
      </c>
      <c r="F12" s="15">
        <v>17.649999999999999</v>
      </c>
      <c r="G12" s="31">
        <f>SUM(C12:F12)</f>
        <v>99.990000000000009</v>
      </c>
    </row>
    <row r="13" spans="1:7" x14ac:dyDescent="0.25">
      <c r="B13" s="1" t="s">
        <v>8</v>
      </c>
      <c r="C13" s="15">
        <v>44.74</v>
      </c>
      <c r="D13" s="15">
        <v>20.92</v>
      </c>
      <c r="E13" s="15">
        <v>18.34</v>
      </c>
      <c r="F13" s="15">
        <v>16.010000000000002</v>
      </c>
      <c r="G13" s="31">
        <f>SUM(C13:F13)</f>
        <v>100.01</v>
      </c>
    </row>
    <row r="42" spans="15:15" x14ac:dyDescent="0.25">
      <c r="O42" s="47"/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261E7-E1F8-4C7B-B56A-A92A4DA10EC2}">
  <dimension ref="A3:E36"/>
  <sheetViews>
    <sheetView showGridLines="0" zoomScaleNormal="100" workbookViewId="0">
      <selection activeCell="E21" sqref="E21"/>
    </sheetView>
  </sheetViews>
  <sheetFormatPr defaultColWidth="9.109375" defaultRowHeight="13.8" x14ac:dyDescent="0.3"/>
  <cols>
    <col min="1" max="2" width="9.109375" style="11" customWidth="1"/>
    <col min="3" max="3" width="12.88671875" style="11" customWidth="1"/>
    <col min="4" max="4" width="15" style="11" customWidth="1"/>
    <col min="5" max="5" width="13.5546875" style="11" customWidth="1"/>
    <col min="6" max="16384" width="9.109375" style="11"/>
  </cols>
  <sheetData>
    <row r="3" spans="1:5" ht="14.4" x14ac:dyDescent="0.3">
      <c r="A3" s="10" t="s">
        <v>12</v>
      </c>
      <c r="B3" s="17" t="s">
        <v>137</v>
      </c>
    </row>
    <row r="4" spans="1:5" ht="14.4" x14ac:dyDescent="0.3">
      <c r="A4" s="10" t="s">
        <v>10</v>
      </c>
      <c r="B4" s="17" t="s">
        <v>9</v>
      </c>
    </row>
    <row r="5" spans="1:5" ht="14.4" x14ac:dyDescent="0.3">
      <c r="A5" s="10" t="s">
        <v>11</v>
      </c>
      <c r="B5" s="17" t="s">
        <v>13</v>
      </c>
    </row>
    <row r="6" spans="1:5" ht="14.4" x14ac:dyDescent="0.3">
      <c r="A6" s="10" t="s">
        <v>16</v>
      </c>
      <c r="B6" s="17" t="s">
        <v>138</v>
      </c>
    </row>
    <row r="8" spans="1:5" ht="27.6" x14ac:dyDescent="0.3">
      <c r="B8" s="6"/>
      <c r="C8" s="4" t="s">
        <v>63</v>
      </c>
      <c r="D8" s="4" t="s">
        <v>34</v>
      </c>
      <c r="E8" s="4" t="s">
        <v>64</v>
      </c>
    </row>
    <row r="9" spans="1:5" ht="14.4" x14ac:dyDescent="0.3">
      <c r="B9" s="1">
        <v>2017</v>
      </c>
      <c r="C9" s="16">
        <v>5.5622999999999996</v>
      </c>
      <c r="D9" s="16">
        <v>1.6685999999999996</v>
      </c>
      <c r="E9" s="16">
        <v>3.8936999999999999</v>
      </c>
    </row>
    <row r="10" spans="1:5" ht="14.4" x14ac:dyDescent="0.3">
      <c r="B10" s="1">
        <v>2018</v>
      </c>
      <c r="C10" s="16">
        <v>5.0702999999999996</v>
      </c>
      <c r="D10" s="16">
        <v>1.5209999999999999</v>
      </c>
      <c r="E10" s="16">
        <v>3.5492999999999997</v>
      </c>
    </row>
    <row r="11" spans="1:5" ht="14.4" x14ac:dyDescent="0.3">
      <c r="B11" s="1">
        <v>2019</v>
      </c>
      <c r="C11" s="16">
        <v>5.1716999999999995</v>
      </c>
      <c r="D11" s="16">
        <v>1.5513999999999997</v>
      </c>
      <c r="E11" s="16">
        <v>3.6202999999999999</v>
      </c>
    </row>
    <row r="12" spans="1:5" ht="14.4" x14ac:dyDescent="0.3">
      <c r="B12" s="1">
        <v>2020</v>
      </c>
      <c r="C12" s="16">
        <v>5.3395000000000001</v>
      </c>
      <c r="D12" s="16">
        <v>1.6017999999999999</v>
      </c>
      <c r="E12" s="16">
        <v>3.7377000000000002</v>
      </c>
    </row>
    <row r="13" spans="1:5" ht="14.4" x14ac:dyDescent="0.3">
      <c r="B13" s="1">
        <v>2021</v>
      </c>
      <c r="C13" s="16">
        <v>5.1892000000000005</v>
      </c>
      <c r="D13" s="16">
        <v>1.5567000000000002</v>
      </c>
      <c r="E13" s="16">
        <v>3.6325000000000003</v>
      </c>
    </row>
    <row r="14" spans="1:5" ht="14.4" x14ac:dyDescent="0.3">
      <c r="B14" s="1">
        <v>2022</v>
      </c>
      <c r="C14" s="16">
        <v>11.2432</v>
      </c>
      <c r="D14" s="16">
        <v>3.3632</v>
      </c>
      <c r="E14" s="16">
        <v>7.88</v>
      </c>
    </row>
    <row r="15" spans="1:5" ht="14.4" x14ac:dyDescent="0.3">
      <c r="B15" s="1">
        <v>2023</v>
      </c>
      <c r="C15" s="16">
        <v>15.247299999999999</v>
      </c>
      <c r="D15" s="16">
        <v>4.5002999999999993</v>
      </c>
      <c r="E15" s="16">
        <v>10.747</v>
      </c>
    </row>
    <row r="16" spans="1:5" ht="14.4" x14ac:dyDescent="0.3">
      <c r="B16" s="1">
        <v>2024</v>
      </c>
      <c r="C16" s="16">
        <v>13.321299999999999</v>
      </c>
      <c r="D16" s="16">
        <v>3.9476999999999993</v>
      </c>
      <c r="E16" s="16">
        <v>9.3735999999999997</v>
      </c>
    </row>
    <row r="22" spans="3:4" x14ac:dyDescent="0.3">
      <c r="D22" s="14"/>
    </row>
    <row r="27" spans="3:4" x14ac:dyDescent="0.3">
      <c r="C27" s="14"/>
    </row>
    <row r="28" spans="3:4" x14ac:dyDescent="0.3">
      <c r="C28" s="14"/>
    </row>
    <row r="29" spans="3:4" x14ac:dyDescent="0.3">
      <c r="C29" s="14"/>
    </row>
    <row r="30" spans="3:4" x14ac:dyDescent="0.3">
      <c r="C30" s="14"/>
    </row>
    <row r="31" spans="3:4" x14ac:dyDescent="0.3">
      <c r="C31" s="14"/>
    </row>
    <row r="32" spans="3:4" x14ac:dyDescent="0.3">
      <c r="C32" s="14"/>
    </row>
    <row r="33" spans="3:3" x14ac:dyDescent="0.3">
      <c r="C33" s="14"/>
    </row>
    <row r="34" spans="3:3" x14ac:dyDescent="0.3">
      <c r="C34" s="14"/>
    </row>
    <row r="35" spans="3:3" x14ac:dyDescent="0.3">
      <c r="C35" s="14"/>
    </row>
    <row r="36" spans="3:3" x14ac:dyDescent="0.3">
      <c r="C36" s="14"/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B508E-9E87-4085-A450-81748C4D453D}">
  <dimension ref="A3:F36"/>
  <sheetViews>
    <sheetView showGridLines="0" zoomScale="80" zoomScaleNormal="80" workbookViewId="0">
      <selection activeCell="D10" sqref="D10"/>
    </sheetView>
  </sheetViews>
  <sheetFormatPr defaultColWidth="9.109375" defaultRowHeight="13.8" x14ac:dyDescent="0.3"/>
  <cols>
    <col min="1" max="2" width="9.109375" style="11" customWidth="1"/>
    <col min="3" max="3" width="9.109375" style="11"/>
    <col min="4" max="4" width="18.5546875" style="11" customWidth="1"/>
    <col min="5" max="16384" width="9.109375" style="11"/>
  </cols>
  <sheetData>
    <row r="3" spans="1:4" ht="14.4" x14ac:dyDescent="0.3">
      <c r="A3" s="10" t="s">
        <v>12</v>
      </c>
      <c r="B3" s="1" t="s">
        <v>139</v>
      </c>
    </row>
    <row r="4" spans="1:4" ht="14.4" x14ac:dyDescent="0.3">
      <c r="A4" s="10" t="s">
        <v>10</v>
      </c>
      <c r="B4" s="1" t="s">
        <v>9</v>
      </c>
    </row>
    <row r="5" spans="1:4" ht="14.4" x14ac:dyDescent="0.3">
      <c r="A5" s="10" t="s">
        <v>11</v>
      </c>
      <c r="B5" s="1" t="s">
        <v>13</v>
      </c>
    </row>
    <row r="6" spans="1:4" ht="14.4" x14ac:dyDescent="0.3">
      <c r="A6" s="10" t="s">
        <v>16</v>
      </c>
      <c r="B6" s="1" t="s">
        <v>160</v>
      </c>
    </row>
    <row r="8" spans="1:4" ht="27.6" x14ac:dyDescent="0.3">
      <c r="B8" s="6"/>
      <c r="C8" s="4" t="s">
        <v>87</v>
      </c>
      <c r="D8" s="4" t="s">
        <v>88</v>
      </c>
    </row>
    <row r="9" spans="1:4" ht="14.4" x14ac:dyDescent="0.3">
      <c r="B9" s="1">
        <v>2017</v>
      </c>
      <c r="C9" s="16">
        <v>4.0257000000000005</v>
      </c>
      <c r="D9" s="16">
        <v>6.8865999999999996</v>
      </c>
    </row>
    <row r="10" spans="1:4" ht="14.4" x14ac:dyDescent="0.3">
      <c r="B10" s="1">
        <v>2018</v>
      </c>
      <c r="C10" s="16">
        <v>3.6755000000000004</v>
      </c>
      <c r="D10" s="16">
        <v>6.8144999999999998</v>
      </c>
    </row>
    <row r="11" spans="1:4" ht="14.4" x14ac:dyDescent="0.3">
      <c r="B11" s="1">
        <v>2019</v>
      </c>
      <c r="C11" s="16">
        <v>3.7662</v>
      </c>
      <c r="D11" s="16">
        <v>7.016799999999999</v>
      </c>
    </row>
    <row r="12" spans="1:4" ht="14.4" x14ac:dyDescent="0.3">
      <c r="B12" s="1">
        <v>2020</v>
      </c>
      <c r="C12" s="16">
        <v>3.7719999999999998</v>
      </c>
      <c r="D12" s="16">
        <v>7.0895000000000001</v>
      </c>
    </row>
    <row r="13" spans="1:4" ht="14.4" x14ac:dyDescent="0.3">
      <c r="B13" s="1">
        <v>2021</v>
      </c>
      <c r="C13" s="16">
        <v>3.7809000000000004</v>
      </c>
      <c r="D13" s="16">
        <v>7.8633999999999995</v>
      </c>
    </row>
    <row r="14" spans="1:4" ht="14.4" x14ac:dyDescent="0.3">
      <c r="B14" s="1">
        <v>2022</v>
      </c>
      <c r="C14" s="16">
        <v>8.2752999999999997</v>
      </c>
      <c r="D14" s="16">
        <v>7.5645000000000007</v>
      </c>
    </row>
    <row r="15" spans="1:4" ht="14.4" x14ac:dyDescent="0.3">
      <c r="B15" s="1">
        <v>2023</v>
      </c>
      <c r="C15" s="16">
        <v>11.289899999999999</v>
      </c>
      <c r="D15" s="16">
        <v>6.6870000000000003</v>
      </c>
    </row>
    <row r="16" spans="1:4" ht="14.4" x14ac:dyDescent="0.3">
      <c r="B16" s="1">
        <v>2024</v>
      </c>
      <c r="C16" s="16">
        <v>9.8041999999999998</v>
      </c>
      <c r="D16" s="16">
        <v>6.5352999999999994</v>
      </c>
    </row>
    <row r="22" spans="2:3" x14ac:dyDescent="0.3">
      <c r="C22" s="40"/>
    </row>
    <row r="23" spans="2:3" x14ac:dyDescent="0.3">
      <c r="C23" s="40"/>
    </row>
    <row r="32" spans="2:3" x14ac:dyDescent="0.3">
      <c r="B32" s="14"/>
    </row>
    <row r="33" spans="2:6" x14ac:dyDescent="0.3">
      <c r="B33" s="14"/>
      <c r="E33" s="14"/>
      <c r="F33" s="14"/>
    </row>
    <row r="35" spans="2:6" x14ac:dyDescent="0.3">
      <c r="F35" s="14"/>
    </row>
    <row r="36" spans="2:6" x14ac:dyDescent="0.3">
      <c r="C36" s="1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14E3F-713E-437A-80BE-50326F5318E5}">
  <dimension ref="A3:J22"/>
  <sheetViews>
    <sheetView zoomScale="90" zoomScaleNormal="90" workbookViewId="0">
      <selection activeCell="F27" sqref="F27"/>
    </sheetView>
  </sheetViews>
  <sheetFormatPr defaultColWidth="9.21875" defaultRowHeight="13.8" x14ac:dyDescent="0.25"/>
  <cols>
    <col min="1" max="1" width="9.21875" style="9" customWidth="1"/>
    <col min="2" max="2" width="12.77734375" style="9" customWidth="1"/>
    <col min="3" max="9" width="11.21875" style="9" customWidth="1"/>
    <col min="10" max="16384" width="9.21875" style="9"/>
  </cols>
  <sheetData>
    <row r="3" spans="1:10" x14ac:dyDescent="0.25">
      <c r="A3" s="10" t="s">
        <v>12</v>
      </c>
      <c r="B3" s="9" t="s">
        <v>93</v>
      </c>
    </row>
    <row r="4" spans="1:10" x14ac:dyDescent="0.25">
      <c r="A4" s="10" t="s">
        <v>10</v>
      </c>
      <c r="B4" s="9" t="s">
        <v>3</v>
      </c>
    </row>
    <row r="5" spans="1:10" x14ac:dyDescent="0.25">
      <c r="A5" s="10" t="s">
        <v>11</v>
      </c>
      <c r="B5" s="9" t="s">
        <v>13</v>
      </c>
    </row>
    <row r="6" spans="1:10" x14ac:dyDescent="0.25">
      <c r="A6" s="10" t="s">
        <v>16</v>
      </c>
      <c r="B6" s="9" t="s">
        <v>14</v>
      </c>
    </row>
    <row r="7" spans="1:10" x14ac:dyDescent="0.25">
      <c r="A7" s="10"/>
    </row>
    <row r="8" spans="1:10" ht="17.25" customHeight="1" x14ac:dyDescent="0.25">
      <c r="B8" s="41"/>
      <c r="C8" s="42">
        <v>2017</v>
      </c>
      <c r="D8" s="42">
        <v>2018</v>
      </c>
      <c r="E8" s="42">
        <v>2019</v>
      </c>
      <c r="F8" s="42">
        <v>2020</v>
      </c>
      <c r="G8" s="42">
        <v>2021</v>
      </c>
      <c r="H8" s="42">
        <v>2022</v>
      </c>
      <c r="I8" s="42">
        <v>2023</v>
      </c>
      <c r="J8" s="42">
        <v>2024</v>
      </c>
    </row>
    <row r="9" spans="1:10" x14ac:dyDescent="0.25">
      <c r="B9" s="9" t="s">
        <v>2</v>
      </c>
      <c r="C9" s="22">
        <v>15531</v>
      </c>
      <c r="D9" s="22">
        <v>13642</v>
      </c>
      <c r="E9" s="22">
        <v>14022</v>
      </c>
      <c r="F9" s="22">
        <v>13332</v>
      </c>
      <c r="G9" s="22">
        <v>14112</v>
      </c>
      <c r="H9" s="22">
        <v>11134</v>
      </c>
      <c r="I9" s="22">
        <v>9388</v>
      </c>
      <c r="J9" s="9">
        <v>9496</v>
      </c>
    </row>
    <row r="10" spans="1:10" x14ac:dyDescent="0.25">
      <c r="B10" s="9" t="s">
        <v>0</v>
      </c>
      <c r="C10" s="22">
        <v>9953</v>
      </c>
      <c r="D10" s="22">
        <v>8375</v>
      </c>
      <c r="E10" s="22">
        <v>8963</v>
      </c>
      <c r="F10" s="22">
        <v>11498</v>
      </c>
      <c r="G10" s="22">
        <v>11438</v>
      </c>
      <c r="H10" s="22">
        <v>8384</v>
      </c>
      <c r="I10" s="22">
        <v>5931</v>
      </c>
      <c r="J10" s="9">
        <v>7045</v>
      </c>
    </row>
    <row r="11" spans="1:10" x14ac:dyDescent="0.25">
      <c r="B11" s="9" t="s">
        <v>1</v>
      </c>
      <c r="C11" s="23">
        <v>1389</v>
      </c>
      <c r="D11" s="23">
        <v>1510</v>
      </c>
      <c r="E11" s="23">
        <v>1671</v>
      </c>
      <c r="F11" s="23">
        <v>1441</v>
      </c>
      <c r="G11" s="23">
        <v>1101</v>
      </c>
      <c r="H11" s="23">
        <v>605</v>
      </c>
      <c r="I11" s="23">
        <v>988</v>
      </c>
      <c r="J11" s="9">
        <v>1435</v>
      </c>
    </row>
    <row r="12" spans="1:10" x14ac:dyDescent="0.25">
      <c r="C12" s="43"/>
      <c r="D12" s="43"/>
      <c r="E12" s="43"/>
      <c r="F12" s="43"/>
      <c r="G12" s="43"/>
      <c r="H12" s="43"/>
      <c r="I12" s="43"/>
      <c r="J12" s="43"/>
    </row>
    <row r="13" spans="1:10" x14ac:dyDescent="0.25">
      <c r="C13" s="44"/>
      <c r="D13" s="45"/>
      <c r="E13" s="45"/>
      <c r="F13" s="45"/>
      <c r="G13" s="45"/>
      <c r="H13" s="45"/>
      <c r="I13" s="45"/>
      <c r="J13" s="45"/>
    </row>
    <row r="14" spans="1:10" x14ac:dyDescent="0.25">
      <c r="C14" s="44"/>
      <c r="D14" s="45"/>
      <c r="E14" s="45"/>
      <c r="F14" s="45"/>
      <c r="G14" s="45"/>
      <c r="H14" s="45"/>
      <c r="I14" s="45"/>
      <c r="J14" s="45"/>
    </row>
    <row r="15" spans="1:10" x14ac:dyDescent="0.25">
      <c r="C15" s="44"/>
      <c r="D15" s="45"/>
      <c r="E15" s="45"/>
      <c r="F15" s="45"/>
      <c r="G15" s="45"/>
      <c r="H15" s="45"/>
      <c r="I15" s="45"/>
      <c r="J15" s="45"/>
    </row>
    <row r="16" spans="1:10" x14ac:dyDescent="0.25">
      <c r="C16" s="44"/>
      <c r="D16" s="45"/>
      <c r="E16" s="45"/>
      <c r="F16" s="45"/>
      <c r="G16" s="46"/>
      <c r="H16" s="45"/>
      <c r="I16" s="45"/>
      <c r="J16" s="45"/>
    </row>
    <row r="17" spans="1:10" x14ac:dyDescent="0.25">
      <c r="C17" s="44"/>
      <c r="D17" s="44"/>
      <c r="E17" s="44"/>
      <c r="F17" s="44"/>
      <c r="G17" s="44"/>
      <c r="H17" s="44"/>
      <c r="I17" s="44"/>
      <c r="J17" s="44"/>
    </row>
    <row r="18" spans="1:10" x14ac:dyDescent="0.25">
      <c r="C18" s="44"/>
      <c r="D18" s="44"/>
      <c r="E18" s="44"/>
      <c r="F18" s="44"/>
      <c r="G18" s="44"/>
      <c r="H18" s="44"/>
      <c r="I18" s="44"/>
      <c r="J18" s="44"/>
    </row>
    <row r="19" spans="1:10" x14ac:dyDescent="0.25">
      <c r="C19" s="44"/>
      <c r="D19" s="44"/>
      <c r="E19" s="44"/>
      <c r="F19" s="44"/>
      <c r="G19" s="44"/>
      <c r="H19" s="44"/>
      <c r="I19" s="44"/>
      <c r="J19" s="44"/>
    </row>
    <row r="20" spans="1:10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</row>
    <row r="21" spans="1:10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</row>
    <row r="22" spans="1:10" x14ac:dyDescent="0.25">
      <c r="A22" s="44"/>
      <c r="B22" s="44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44AEC-CFC8-4D0B-9815-F917CC8EC32A}">
  <dimension ref="A3:H35"/>
  <sheetViews>
    <sheetView showGridLines="0" zoomScale="60" zoomScaleNormal="60" workbookViewId="0">
      <selection activeCell="Z40" sqref="Z40"/>
    </sheetView>
  </sheetViews>
  <sheetFormatPr defaultColWidth="9.109375" defaultRowHeight="13.8" x14ac:dyDescent="0.3"/>
  <cols>
    <col min="1" max="2" width="9.109375" style="11" customWidth="1"/>
    <col min="3" max="3" width="9.109375" style="11"/>
    <col min="4" max="4" width="18.5546875" style="11" customWidth="1"/>
    <col min="5" max="5" width="20.44140625" style="11" customWidth="1"/>
    <col min="6" max="6" width="14.5546875" style="11" customWidth="1"/>
    <col min="7" max="16384" width="9.109375" style="11"/>
  </cols>
  <sheetData>
    <row r="3" spans="1:6" ht="14.4" x14ac:dyDescent="0.3">
      <c r="A3" s="10" t="s">
        <v>12</v>
      </c>
      <c r="B3" s="1" t="s">
        <v>106</v>
      </c>
    </row>
    <row r="4" spans="1:6" ht="14.4" x14ac:dyDescent="0.3">
      <c r="A4" s="10" t="s">
        <v>10</v>
      </c>
      <c r="B4" s="1" t="s">
        <v>9</v>
      </c>
    </row>
    <row r="5" spans="1:6" ht="14.4" x14ac:dyDescent="0.3">
      <c r="A5" s="10" t="s">
        <v>11</v>
      </c>
      <c r="B5" s="1" t="s">
        <v>13</v>
      </c>
    </row>
    <row r="6" spans="1:6" ht="14.4" x14ac:dyDescent="0.3">
      <c r="A6" s="10" t="s">
        <v>16</v>
      </c>
      <c r="B6" s="1" t="s">
        <v>107</v>
      </c>
    </row>
    <row r="8" spans="1:6" x14ac:dyDescent="0.3">
      <c r="B8" s="6"/>
      <c r="C8" s="4" t="s">
        <v>36</v>
      </c>
      <c r="D8" s="4" t="s">
        <v>34</v>
      </c>
      <c r="E8" s="4" t="s">
        <v>37</v>
      </c>
      <c r="F8" s="6" t="s">
        <v>38</v>
      </c>
    </row>
    <row r="9" spans="1:6" ht="14.4" x14ac:dyDescent="0.3">
      <c r="B9" s="1">
        <v>2017</v>
      </c>
      <c r="C9" s="15">
        <v>10.311999999999999</v>
      </c>
      <c r="D9" s="15">
        <v>7.6480000000000015</v>
      </c>
      <c r="E9" s="15">
        <v>17.96</v>
      </c>
      <c r="F9" s="15">
        <v>11.023999999999999</v>
      </c>
    </row>
    <row r="10" spans="1:6" ht="14.4" x14ac:dyDescent="0.3">
      <c r="B10" s="1">
        <v>2018</v>
      </c>
      <c r="C10" s="15">
        <v>10.029999999999999</v>
      </c>
      <c r="D10" s="15">
        <v>7.1190000000000015</v>
      </c>
      <c r="E10" s="15">
        <v>17.149000000000001</v>
      </c>
      <c r="F10" s="15">
        <v>10.705</v>
      </c>
    </row>
    <row r="11" spans="1:6" ht="14.4" x14ac:dyDescent="0.3">
      <c r="B11" s="1">
        <v>2019</v>
      </c>
      <c r="C11" s="15">
        <v>10.263</v>
      </c>
      <c r="D11" s="15">
        <v>7.0649999999999995</v>
      </c>
      <c r="E11" s="15">
        <v>17.327999999999999</v>
      </c>
      <c r="F11" s="15">
        <v>10.909000000000001</v>
      </c>
    </row>
    <row r="12" spans="1:6" ht="14.4" x14ac:dyDescent="0.3">
      <c r="B12" s="1">
        <v>2020</v>
      </c>
      <c r="C12" s="15">
        <v>10.457000000000001</v>
      </c>
      <c r="D12" s="15">
        <v>7.2339999999999982</v>
      </c>
      <c r="E12" s="15">
        <v>17.690999999999999</v>
      </c>
      <c r="F12" s="15">
        <v>11.176</v>
      </c>
    </row>
    <row r="13" spans="1:6" ht="14.4" x14ac:dyDescent="0.3">
      <c r="B13" s="1">
        <v>2021</v>
      </c>
      <c r="C13" s="15">
        <v>10.705</v>
      </c>
      <c r="D13" s="15">
        <v>7.2509999999999994</v>
      </c>
      <c r="E13" s="15">
        <v>17.956</v>
      </c>
      <c r="F13" s="15">
        <v>11.473000000000001</v>
      </c>
    </row>
    <row r="14" spans="1:6" ht="14.4" x14ac:dyDescent="0.3">
      <c r="B14" s="1">
        <v>2022</v>
      </c>
      <c r="C14" s="15">
        <v>14.946999999999999</v>
      </c>
      <c r="D14" s="15">
        <v>9.2490000000000023</v>
      </c>
      <c r="E14" s="15">
        <v>24.196000000000002</v>
      </c>
      <c r="F14" s="15">
        <v>15.585000000000001</v>
      </c>
    </row>
    <row r="15" spans="1:6" ht="14.4" x14ac:dyDescent="0.3">
      <c r="B15" s="1">
        <v>2023</v>
      </c>
      <c r="C15" s="15">
        <v>17.286000000000001</v>
      </c>
      <c r="D15" s="15">
        <v>10.646999999999998</v>
      </c>
      <c r="E15" s="15">
        <v>27.933</v>
      </c>
      <c r="F15" s="15">
        <v>17.878</v>
      </c>
    </row>
    <row r="16" spans="1:6" ht="14.4" x14ac:dyDescent="0.3">
      <c r="B16" s="1">
        <v>2024</v>
      </c>
      <c r="C16" s="15">
        <v>15.612</v>
      </c>
      <c r="D16" s="15">
        <v>9.9770000000000003</v>
      </c>
      <c r="E16" s="15">
        <v>25.588999999999999</v>
      </c>
      <c r="F16" s="15">
        <v>16.2455</v>
      </c>
    </row>
    <row r="17" spans="4:5" ht="14.4" x14ac:dyDescent="0.3">
      <c r="E17" s="15"/>
    </row>
    <row r="19" spans="4:5" x14ac:dyDescent="0.3">
      <c r="D19" s="39"/>
    </row>
    <row r="33" spans="5:8" x14ac:dyDescent="0.3">
      <c r="E33" s="14"/>
      <c r="F33" s="14"/>
      <c r="G33" s="14"/>
      <c r="H33" s="14"/>
    </row>
    <row r="35" spans="5:8" x14ac:dyDescent="0.3">
      <c r="H35" s="14"/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99939-AD6F-42FD-9B3A-F1196F079D33}">
  <dimension ref="A3:J14"/>
  <sheetViews>
    <sheetView showGridLines="0" zoomScale="70" zoomScaleNormal="70" workbookViewId="0">
      <selection activeCell="H18" sqref="H18"/>
    </sheetView>
  </sheetViews>
  <sheetFormatPr defaultColWidth="9.109375" defaultRowHeight="13.8" x14ac:dyDescent="0.3"/>
  <cols>
    <col min="1" max="1" width="9.109375" style="11" customWidth="1"/>
    <col min="2" max="2" width="35.21875" style="11" customWidth="1"/>
    <col min="3" max="16384" width="9.109375" style="11"/>
  </cols>
  <sheetData>
    <row r="3" spans="1:10" ht="14.4" x14ac:dyDescent="0.3">
      <c r="A3" s="10" t="s">
        <v>12</v>
      </c>
      <c r="B3" s="1" t="s">
        <v>130</v>
      </c>
    </row>
    <row r="4" spans="1:10" ht="14.4" x14ac:dyDescent="0.3">
      <c r="A4" s="10" t="s">
        <v>10</v>
      </c>
      <c r="B4" s="1" t="s">
        <v>9</v>
      </c>
    </row>
    <row r="5" spans="1:10" ht="14.4" x14ac:dyDescent="0.3">
      <c r="A5" s="10" t="s">
        <v>11</v>
      </c>
      <c r="B5" s="1" t="s">
        <v>13</v>
      </c>
    </row>
    <row r="6" spans="1:10" ht="14.4" x14ac:dyDescent="0.3">
      <c r="A6" s="10" t="s">
        <v>16</v>
      </c>
      <c r="B6" s="1" t="s">
        <v>161</v>
      </c>
    </row>
    <row r="8" spans="1:10" x14ac:dyDescent="0.3">
      <c r="B8" s="6"/>
      <c r="C8" s="4">
        <v>2017</v>
      </c>
      <c r="D8" s="4">
        <v>2018</v>
      </c>
      <c r="E8" s="4">
        <v>2019</v>
      </c>
      <c r="F8" s="4">
        <v>2020</v>
      </c>
      <c r="G8" s="4">
        <v>2021</v>
      </c>
      <c r="H8" s="4">
        <v>2022</v>
      </c>
      <c r="I8" s="4">
        <v>2023</v>
      </c>
      <c r="J8" s="4">
        <v>2024</v>
      </c>
    </row>
    <row r="9" spans="1:10" ht="14.4" x14ac:dyDescent="0.3">
      <c r="B9" s="1" t="s">
        <v>82</v>
      </c>
      <c r="C9" s="16">
        <v>3.8130999999999999</v>
      </c>
      <c r="D9" s="16">
        <v>3.5230999999999999</v>
      </c>
      <c r="E9" s="16">
        <v>3.6067</v>
      </c>
      <c r="F9" s="16">
        <v>3.742</v>
      </c>
      <c r="G9" s="16">
        <v>3.7047999999999996</v>
      </c>
      <c r="H9" s="16">
        <v>8.0855999999999995</v>
      </c>
      <c r="I9" s="16">
        <v>10.685500000000001</v>
      </c>
      <c r="J9" s="16">
        <v>9.4390999999999998</v>
      </c>
    </row>
    <row r="10" spans="1:10" ht="14.4" x14ac:dyDescent="0.3">
      <c r="B10" s="1" t="s">
        <v>78</v>
      </c>
      <c r="C10" s="16">
        <v>5.9249999999999998</v>
      </c>
      <c r="D10" s="16">
        <v>6.1871</v>
      </c>
      <c r="E10" s="16">
        <v>6.202</v>
      </c>
      <c r="F10" s="16">
        <v>6.3235000000000001</v>
      </c>
      <c r="G10" s="16">
        <v>6.9600999999999997</v>
      </c>
      <c r="H10" s="16">
        <v>6.3388</v>
      </c>
      <c r="I10" s="16">
        <v>5.4302999999999999</v>
      </c>
      <c r="J10" s="16">
        <v>5.6391999999999998</v>
      </c>
    </row>
    <row r="11" spans="1:10" ht="14.4" x14ac:dyDescent="0.3">
      <c r="B11" s="1" t="s">
        <v>79</v>
      </c>
      <c r="C11" s="16">
        <v>5.6515999999999993</v>
      </c>
      <c r="D11" s="16">
        <v>5.3261000000000003</v>
      </c>
      <c r="E11" s="16">
        <v>5.3525</v>
      </c>
      <c r="F11" s="16">
        <v>5.5026999999999999</v>
      </c>
      <c r="G11" s="16">
        <v>5.8682999999999996</v>
      </c>
      <c r="H11" s="16">
        <v>5.8219000000000003</v>
      </c>
      <c r="I11" s="16">
        <v>5.4443000000000001</v>
      </c>
      <c r="J11" s="16">
        <v>5.3125999999999998</v>
      </c>
    </row>
    <row r="12" spans="1:10" ht="14.4" x14ac:dyDescent="0.3">
      <c r="B12" s="1" t="s">
        <v>80</v>
      </c>
      <c r="C12" s="16">
        <v>5.4926000000000004</v>
      </c>
      <c r="D12" s="16">
        <v>5.8292999999999999</v>
      </c>
      <c r="E12" s="16">
        <v>5.9695999999999998</v>
      </c>
      <c r="F12" s="16">
        <v>4.8651999999999997</v>
      </c>
      <c r="G12" s="16">
        <v>5.2921999999999993</v>
      </c>
      <c r="H12" s="16">
        <v>9.0579999999999998</v>
      </c>
      <c r="I12" s="16">
        <v>7.2182999999999993</v>
      </c>
      <c r="J12" s="16">
        <v>5.5177999999999994</v>
      </c>
    </row>
    <row r="13" spans="1:10" ht="14.4" x14ac:dyDescent="0.3">
      <c r="B13" s="1" t="s">
        <v>81</v>
      </c>
      <c r="C13" s="16">
        <v>1.7661</v>
      </c>
      <c r="D13" s="16">
        <v>1.6688000000000001</v>
      </c>
      <c r="E13" s="16">
        <v>1.7679</v>
      </c>
      <c r="F13" s="16">
        <v>1.7924</v>
      </c>
      <c r="G13" s="16">
        <v>1.7805000000000002</v>
      </c>
      <c r="H13" s="16">
        <v>1.8227</v>
      </c>
      <c r="I13" s="16">
        <v>1.7479000000000002</v>
      </c>
      <c r="J13" s="16">
        <v>1.7255</v>
      </c>
    </row>
    <row r="14" spans="1:10" ht="14.4" x14ac:dyDescent="0.3">
      <c r="B14" s="2" t="s">
        <v>43</v>
      </c>
      <c r="C14" s="37">
        <f>C9+C10+C11+C12+C13</f>
        <v>22.648399999999999</v>
      </c>
      <c r="D14" s="37">
        <f t="shared" ref="D14:J14" si="0">D9+D10+D11+D12+D13</f>
        <v>22.534400000000002</v>
      </c>
      <c r="E14" s="37">
        <f t="shared" si="0"/>
        <v>22.898700000000002</v>
      </c>
      <c r="F14" s="37">
        <f t="shared" si="0"/>
        <v>22.2258</v>
      </c>
      <c r="G14" s="37">
        <f t="shared" si="0"/>
        <v>23.605900000000002</v>
      </c>
      <c r="H14" s="37">
        <f t="shared" si="0"/>
        <v>31.126999999999999</v>
      </c>
      <c r="I14" s="37">
        <f t="shared" si="0"/>
        <v>30.526299999999999</v>
      </c>
      <c r="J14" s="37">
        <f t="shared" si="0"/>
        <v>27.634199999999996</v>
      </c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28FCB-8CCA-48CF-86F6-19124A5454EF}">
  <dimension ref="A3:J13"/>
  <sheetViews>
    <sheetView showGridLines="0" zoomScale="70" zoomScaleNormal="70" workbookViewId="0">
      <selection activeCell="AB14" sqref="AB14"/>
    </sheetView>
  </sheetViews>
  <sheetFormatPr defaultColWidth="9.109375" defaultRowHeight="13.8" x14ac:dyDescent="0.3"/>
  <cols>
    <col min="1" max="1" width="9.109375" style="11" customWidth="1"/>
    <col min="2" max="2" width="35.21875" style="11" customWidth="1"/>
    <col min="3" max="16384" width="9.109375" style="11"/>
  </cols>
  <sheetData>
    <row r="3" spans="1:10" ht="14.4" x14ac:dyDescent="0.3">
      <c r="A3" s="10" t="s">
        <v>12</v>
      </c>
      <c r="B3" s="1" t="s">
        <v>129</v>
      </c>
    </row>
    <row r="4" spans="1:10" ht="14.4" x14ac:dyDescent="0.3">
      <c r="A4" s="10" t="s">
        <v>10</v>
      </c>
      <c r="B4" s="1" t="s">
        <v>9</v>
      </c>
    </row>
    <row r="5" spans="1:10" ht="14.4" x14ac:dyDescent="0.3">
      <c r="A5" s="10" t="s">
        <v>11</v>
      </c>
      <c r="B5" s="1" t="s">
        <v>13</v>
      </c>
    </row>
    <row r="6" spans="1:10" ht="14.4" x14ac:dyDescent="0.3">
      <c r="A6" s="10" t="s">
        <v>16</v>
      </c>
      <c r="B6" s="1" t="s">
        <v>162</v>
      </c>
    </row>
    <row r="8" spans="1:10" x14ac:dyDescent="0.3">
      <c r="B8" s="6"/>
      <c r="C8" s="4">
        <v>2017</v>
      </c>
      <c r="D8" s="4">
        <v>2018</v>
      </c>
      <c r="E8" s="4">
        <v>2019</v>
      </c>
      <c r="F8" s="4">
        <v>2020</v>
      </c>
      <c r="G8" s="4">
        <v>2021</v>
      </c>
      <c r="H8" s="4">
        <v>2022</v>
      </c>
      <c r="I8" s="4">
        <v>2023</v>
      </c>
      <c r="J8" s="4">
        <v>2024</v>
      </c>
    </row>
    <row r="9" spans="1:10" ht="14.4" x14ac:dyDescent="0.3">
      <c r="B9" s="1" t="s">
        <v>82</v>
      </c>
      <c r="C9" s="16">
        <v>4.05</v>
      </c>
      <c r="D9" s="16">
        <v>3.66</v>
      </c>
      <c r="E9" s="16">
        <v>3.73</v>
      </c>
      <c r="F9" s="16">
        <v>3.84</v>
      </c>
      <c r="G9" s="16">
        <v>3.6700000000000004</v>
      </c>
      <c r="H9" s="16">
        <v>7.9</v>
      </c>
      <c r="I9" s="16">
        <v>11</v>
      </c>
      <c r="J9" s="16">
        <v>9.56</v>
      </c>
    </row>
    <row r="10" spans="1:10" ht="14.4" x14ac:dyDescent="0.3">
      <c r="B10" s="1" t="s">
        <v>78</v>
      </c>
      <c r="C10" s="16">
        <v>5.9499999999999993</v>
      </c>
      <c r="D10" s="16">
        <v>6.17</v>
      </c>
      <c r="E10" s="16">
        <v>6.2799999999999994</v>
      </c>
      <c r="F10" s="16">
        <v>6.4</v>
      </c>
      <c r="G10" s="16">
        <v>6.8900000000000006</v>
      </c>
      <c r="H10" s="16">
        <v>6.5600000000000005</v>
      </c>
      <c r="I10" s="16">
        <v>5.58</v>
      </c>
      <c r="J10" s="16">
        <v>5.38</v>
      </c>
    </row>
    <row r="11" spans="1:10" ht="14.4" x14ac:dyDescent="0.3">
      <c r="B11" s="1" t="s">
        <v>79</v>
      </c>
      <c r="C11" s="16">
        <v>15.439999999999998</v>
      </c>
      <c r="D11" s="16">
        <v>14.59</v>
      </c>
      <c r="E11" s="16">
        <v>14.46</v>
      </c>
      <c r="F11" s="16">
        <v>14.179999999999998</v>
      </c>
      <c r="G11" s="16">
        <v>14.06</v>
      </c>
      <c r="H11" s="16">
        <v>13.930000000000001</v>
      </c>
      <c r="I11" s="16">
        <v>13.74</v>
      </c>
      <c r="J11" s="16">
        <v>13.65</v>
      </c>
    </row>
    <row r="12" spans="1:10" ht="14.4" x14ac:dyDescent="0.3">
      <c r="B12" s="1" t="s">
        <v>80</v>
      </c>
      <c r="C12" s="16">
        <v>1.27</v>
      </c>
      <c r="D12" s="16">
        <v>1.31</v>
      </c>
      <c r="E12" s="16">
        <v>1.3299999999999998</v>
      </c>
      <c r="F12" s="16">
        <v>1.18</v>
      </c>
      <c r="G12" s="16">
        <v>1.23</v>
      </c>
      <c r="H12" s="16">
        <v>1.72</v>
      </c>
      <c r="I12" s="16">
        <v>1.48</v>
      </c>
      <c r="J12" s="16">
        <v>1.23</v>
      </c>
    </row>
    <row r="13" spans="1:10" ht="14.4" x14ac:dyDescent="0.3">
      <c r="B13" s="2" t="s">
        <v>43</v>
      </c>
      <c r="C13" s="37">
        <f>C9+C10+C11+C12</f>
        <v>26.709999999999997</v>
      </c>
      <c r="D13" s="37">
        <f t="shared" ref="D13:J13" si="0">D9+D10+D11+D12</f>
        <v>25.73</v>
      </c>
      <c r="E13" s="37">
        <f t="shared" si="0"/>
        <v>25.799999999999997</v>
      </c>
      <c r="F13" s="37">
        <f t="shared" si="0"/>
        <v>25.599999999999998</v>
      </c>
      <c r="G13" s="37">
        <f t="shared" si="0"/>
        <v>25.85</v>
      </c>
      <c r="H13" s="37">
        <f t="shared" si="0"/>
        <v>30.11</v>
      </c>
      <c r="I13" s="37">
        <f t="shared" si="0"/>
        <v>31.8</v>
      </c>
      <c r="J13" s="37">
        <f t="shared" si="0"/>
        <v>29.820000000000004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FB32D-868D-4CE1-91ED-CCE28441F746}">
  <dimension ref="A3:J15"/>
  <sheetViews>
    <sheetView showGridLines="0" topLeftCell="A2" zoomScale="70" zoomScaleNormal="70" workbookViewId="0">
      <selection activeCell="I22" sqref="I22"/>
    </sheetView>
  </sheetViews>
  <sheetFormatPr defaultColWidth="9.109375" defaultRowHeight="13.8" x14ac:dyDescent="0.3"/>
  <cols>
    <col min="1" max="1" width="9.109375" style="11" customWidth="1"/>
    <col min="2" max="2" width="16.44140625" style="11" customWidth="1"/>
    <col min="3" max="4" width="9.109375" style="11"/>
    <col min="5" max="5" width="14.109375" style="11" bestFit="1" customWidth="1"/>
    <col min="6" max="16384" width="9.109375" style="11"/>
  </cols>
  <sheetData>
    <row r="3" spans="1:10" ht="14.4" x14ac:dyDescent="0.3">
      <c r="A3" s="10" t="s">
        <v>12</v>
      </c>
      <c r="B3" s="1" t="s">
        <v>140</v>
      </c>
    </row>
    <row r="4" spans="1:10" ht="14.4" x14ac:dyDescent="0.3">
      <c r="A4" s="10" t="s">
        <v>10</v>
      </c>
      <c r="B4" s="1" t="s">
        <v>9</v>
      </c>
    </row>
    <row r="5" spans="1:10" ht="14.4" x14ac:dyDescent="0.3">
      <c r="A5" s="10" t="s">
        <v>11</v>
      </c>
      <c r="B5" s="1" t="s">
        <v>13</v>
      </c>
    </row>
    <row r="6" spans="1:10" ht="14.4" x14ac:dyDescent="0.3">
      <c r="A6" s="10" t="s">
        <v>16</v>
      </c>
      <c r="B6" s="1" t="s">
        <v>108</v>
      </c>
    </row>
    <row r="8" spans="1:10" x14ac:dyDescent="0.3">
      <c r="B8" s="6"/>
      <c r="C8" s="4">
        <v>2017</v>
      </c>
      <c r="D8" s="4">
        <v>2018</v>
      </c>
      <c r="E8" s="4">
        <v>2019</v>
      </c>
      <c r="F8" s="4">
        <v>2020</v>
      </c>
      <c r="G8" s="4">
        <v>2021</v>
      </c>
      <c r="H8" s="4">
        <v>2022</v>
      </c>
      <c r="I8" s="4">
        <v>2023</v>
      </c>
      <c r="J8" s="4">
        <v>2024</v>
      </c>
    </row>
    <row r="9" spans="1:10" ht="14.4" x14ac:dyDescent="0.3">
      <c r="B9" s="1" t="s">
        <v>65</v>
      </c>
      <c r="C9" s="18">
        <v>23.984300000000001</v>
      </c>
      <c r="D9" s="18">
        <v>21.309200000000001</v>
      </c>
      <c r="E9" s="18">
        <v>22.9924</v>
      </c>
      <c r="F9" s="18">
        <v>22.479700000000001</v>
      </c>
      <c r="G9" s="18">
        <v>18.090999999999998</v>
      </c>
      <c r="H9" s="18">
        <v>18.8522</v>
      </c>
      <c r="I9" s="18">
        <v>20.835100000000001</v>
      </c>
      <c r="J9" s="18">
        <v>19.8294</v>
      </c>
    </row>
    <row r="10" spans="1:10" ht="14.4" x14ac:dyDescent="0.3">
      <c r="B10" s="1" t="s">
        <v>66</v>
      </c>
      <c r="C10" s="18">
        <v>21.382999999999999</v>
      </c>
      <c r="D10" s="18">
        <v>19.564599999999999</v>
      </c>
      <c r="E10" s="18">
        <v>20.924300000000002</v>
      </c>
      <c r="F10" s="18">
        <v>20.7471</v>
      </c>
      <c r="G10" s="18">
        <v>19.196400000000001</v>
      </c>
      <c r="H10" s="18">
        <v>19.157499999999999</v>
      </c>
      <c r="I10" s="18">
        <v>20.142699999999998</v>
      </c>
      <c r="J10" s="18">
        <v>18.5762</v>
      </c>
    </row>
    <row r="11" spans="1:10" ht="14.4" x14ac:dyDescent="0.3">
      <c r="B11" s="1" t="s">
        <v>84</v>
      </c>
      <c r="C11" s="18">
        <v>22.9605</v>
      </c>
      <c r="D11" s="18">
        <v>21.7197</v>
      </c>
      <c r="E11" s="18">
        <v>22.557400000000001</v>
      </c>
      <c r="F11" s="18">
        <v>22.502300000000002</v>
      </c>
      <c r="G11" s="18">
        <v>22.385200000000001</v>
      </c>
      <c r="H11" s="18">
        <v>22.408799999999999</v>
      </c>
      <c r="I11" s="18">
        <v>21.4529</v>
      </c>
      <c r="J11" s="18">
        <v>20.945700000000002</v>
      </c>
    </row>
    <row r="12" spans="1:10" ht="14.4" x14ac:dyDescent="0.3">
      <c r="B12" s="1" t="s">
        <v>67</v>
      </c>
      <c r="C12" s="18">
        <v>13.257400000000001</v>
      </c>
      <c r="D12" s="18">
        <v>14.968500000000001</v>
      </c>
      <c r="E12" s="18">
        <v>13.913800000000002</v>
      </c>
      <c r="F12" s="18">
        <v>13.831399999999999</v>
      </c>
      <c r="G12" s="18">
        <v>14.774699999999999</v>
      </c>
      <c r="H12" s="18">
        <v>14.549999999999999</v>
      </c>
      <c r="I12" s="18">
        <v>13.123099999999999</v>
      </c>
      <c r="J12" s="18">
        <v>14.195499999999999</v>
      </c>
    </row>
    <row r="13" spans="1:10" ht="14.4" x14ac:dyDescent="0.3">
      <c r="B13" s="1" t="s">
        <v>68</v>
      </c>
      <c r="C13" s="18">
        <v>7.9839999999999991</v>
      </c>
      <c r="D13" s="18">
        <v>8.6936999999999998</v>
      </c>
      <c r="E13" s="18">
        <v>8.4794999999999998</v>
      </c>
      <c r="F13" s="18">
        <v>8.1007999999999996</v>
      </c>
      <c r="G13" s="18">
        <v>9.6867999999999999</v>
      </c>
      <c r="H13" s="18">
        <v>9.7897999999999996</v>
      </c>
      <c r="I13" s="18">
        <v>8.9475999999999996</v>
      </c>
      <c r="J13" s="18">
        <v>9.2564999999999991</v>
      </c>
    </row>
    <row r="14" spans="1:10" ht="14.4" x14ac:dyDescent="0.3">
      <c r="B14" s="1" t="s">
        <v>85</v>
      </c>
      <c r="C14" s="18">
        <v>10.4308</v>
      </c>
      <c r="D14" s="18">
        <v>13.744300000000001</v>
      </c>
      <c r="E14" s="18">
        <v>11.132499999999999</v>
      </c>
      <c r="F14" s="18">
        <v>12.338699999999999</v>
      </c>
      <c r="G14" s="18">
        <v>15.8659</v>
      </c>
      <c r="H14" s="18">
        <v>15.2416</v>
      </c>
      <c r="I14" s="18">
        <v>15.498500000000002</v>
      </c>
      <c r="J14" s="18">
        <v>17.1967</v>
      </c>
    </row>
    <row r="15" spans="1:10" ht="14.4" x14ac:dyDescent="0.3">
      <c r="B15" s="2" t="s">
        <v>43</v>
      </c>
      <c r="C15" s="32">
        <f t="shared" ref="C15:J15" si="0">C9+C10+C11+C12+C13+C14</f>
        <v>100</v>
      </c>
      <c r="D15" s="32">
        <f t="shared" si="0"/>
        <v>100.00000000000001</v>
      </c>
      <c r="E15" s="32">
        <f t="shared" si="0"/>
        <v>99.999899999999997</v>
      </c>
      <c r="F15" s="32">
        <f t="shared" si="0"/>
        <v>100.00000000000001</v>
      </c>
      <c r="G15" s="32">
        <f t="shared" si="0"/>
        <v>100</v>
      </c>
      <c r="H15" s="32">
        <f t="shared" si="0"/>
        <v>99.999899999999997</v>
      </c>
      <c r="I15" s="32">
        <f t="shared" si="0"/>
        <v>99.999899999999997</v>
      </c>
      <c r="J15" s="32">
        <f t="shared" si="0"/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D88E2-022A-4706-994A-F1C0B17303D6}">
  <dimension ref="A3:D12"/>
  <sheetViews>
    <sheetView showGridLines="0" zoomScale="80" zoomScaleNormal="80" workbookViewId="0">
      <selection activeCell="U10" sqref="U10"/>
    </sheetView>
  </sheetViews>
  <sheetFormatPr defaultColWidth="9.109375" defaultRowHeight="13.8" x14ac:dyDescent="0.3"/>
  <cols>
    <col min="1" max="1" width="9.109375" style="11" customWidth="1"/>
    <col min="2" max="2" width="19.33203125" style="11" customWidth="1"/>
    <col min="3" max="3" width="9.109375" style="11"/>
    <col min="4" max="4" width="24.44140625" style="11" customWidth="1"/>
    <col min="5" max="16384" width="9.109375" style="11"/>
  </cols>
  <sheetData>
    <row r="3" spans="1:4" ht="14.4" x14ac:dyDescent="0.3">
      <c r="A3" s="10" t="s">
        <v>12</v>
      </c>
      <c r="B3" s="20" t="s">
        <v>141</v>
      </c>
    </row>
    <row r="4" spans="1:4" ht="14.4" x14ac:dyDescent="0.3">
      <c r="A4" s="10" t="s">
        <v>10</v>
      </c>
      <c r="B4" s="20" t="s">
        <v>9</v>
      </c>
    </row>
    <row r="5" spans="1:4" ht="14.4" x14ac:dyDescent="0.3">
      <c r="A5" s="10" t="s">
        <v>11</v>
      </c>
      <c r="B5" s="20" t="s">
        <v>13</v>
      </c>
    </row>
    <row r="6" spans="1:4" ht="14.4" x14ac:dyDescent="0.3">
      <c r="A6" s="10" t="s">
        <v>16</v>
      </c>
      <c r="B6" s="20" t="s">
        <v>142</v>
      </c>
    </row>
    <row r="8" spans="1:4" ht="27.6" x14ac:dyDescent="0.3">
      <c r="D8" s="4" t="s">
        <v>69</v>
      </c>
    </row>
    <row r="9" spans="1:4" ht="14.4" x14ac:dyDescent="0.3">
      <c r="B9" s="20" t="s">
        <v>70</v>
      </c>
      <c r="C9" s="20" t="s">
        <v>71</v>
      </c>
      <c r="D9" s="18">
        <v>30.610300000000002</v>
      </c>
    </row>
    <row r="10" spans="1:4" ht="14.4" x14ac:dyDescent="0.3">
      <c r="B10" s="20"/>
      <c r="C10" s="20" t="s">
        <v>72</v>
      </c>
      <c r="D10" s="18">
        <v>37.667099999999998</v>
      </c>
    </row>
    <row r="11" spans="1:4" ht="14.4" x14ac:dyDescent="0.3">
      <c r="B11" s="20" t="s">
        <v>73</v>
      </c>
      <c r="C11" s="20" t="s">
        <v>71</v>
      </c>
      <c r="D11" s="18">
        <v>13.593</v>
      </c>
    </row>
    <row r="12" spans="1:4" ht="14.4" x14ac:dyDescent="0.3">
      <c r="B12" s="21"/>
      <c r="C12" s="20" t="s">
        <v>72</v>
      </c>
      <c r="D12" s="18">
        <v>24.817800000000002</v>
      </c>
    </row>
  </sheetData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F2FEC-10EA-442B-AF63-39B022A07CC0}">
  <dimension ref="A3:D13"/>
  <sheetViews>
    <sheetView showGridLines="0" zoomScale="90" zoomScaleNormal="90" workbookViewId="0">
      <selection activeCell="Z12" sqref="Z12"/>
    </sheetView>
  </sheetViews>
  <sheetFormatPr defaultColWidth="9.109375" defaultRowHeight="13.8" x14ac:dyDescent="0.3"/>
  <cols>
    <col min="1" max="1" width="9.109375" style="11" customWidth="1"/>
    <col min="2" max="2" width="19.33203125" style="11" customWidth="1"/>
    <col min="3" max="3" width="15.88671875" style="11" customWidth="1"/>
    <col min="4" max="4" width="18.5546875" style="11" customWidth="1"/>
    <col min="5" max="16384" width="9.109375" style="11"/>
  </cols>
  <sheetData>
    <row r="3" spans="1:4" ht="14.4" x14ac:dyDescent="0.3">
      <c r="A3" s="10" t="s">
        <v>12</v>
      </c>
      <c r="B3" s="20" t="s">
        <v>109</v>
      </c>
    </row>
    <row r="4" spans="1:4" ht="14.4" x14ac:dyDescent="0.3">
      <c r="A4" s="10" t="s">
        <v>10</v>
      </c>
      <c r="B4" s="20" t="s">
        <v>9</v>
      </c>
    </row>
    <row r="5" spans="1:4" ht="14.4" x14ac:dyDescent="0.3">
      <c r="A5" s="10" t="s">
        <v>11</v>
      </c>
      <c r="B5" s="20" t="s">
        <v>13</v>
      </c>
    </row>
    <row r="6" spans="1:4" ht="14.4" x14ac:dyDescent="0.3">
      <c r="A6" s="10" t="s">
        <v>16</v>
      </c>
      <c r="B6" s="20" t="s">
        <v>143</v>
      </c>
    </row>
    <row r="8" spans="1:4" ht="41.4" x14ac:dyDescent="0.3">
      <c r="D8" s="4" t="s">
        <v>69</v>
      </c>
    </row>
    <row r="9" spans="1:4" ht="14.4" x14ac:dyDescent="0.3">
      <c r="B9" s="20"/>
      <c r="C9" s="20" t="s">
        <v>4</v>
      </c>
      <c r="D9" s="18">
        <v>28.626692459999997</v>
      </c>
    </row>
    <row r="10" spans="1:4" ht="14.4" x14ac:dyDescent="0.3">
      <c r="B10" s="20"/>
      <c r="C10" s="20" t="s">
        <v>5</v>
      </c>
      <c r="D10" s="18">
        <v>22.918077179999997</v>
      </c>
    </row>
    <row r="11" spans="1:4" ht="14.4" x14ac:dyDescent="0.3">
      <c r="B11" s="20"/>
      <c r="C11" s="20" t="s">
        <v>6</v>
      </c>
      <c r="D11" s="18">
        <v>23.141564320000001</v>
      </c>
    </row>
    <row r="12" spans="1:4" ht="14.4" x14ac:dyDescent="0.3">
      <c r="B12" s="21"/>
      <c r="C12" s="20" t="s">
        <v>7</v>
      </c>
      <c r="D12" s="18">
        <v>16.775728730000001</v>
      </c>
    </row>
    <row r="13" spans="1:4" ht="14.4" x14ac:dyDescent="0.3">
      <c r="C13" s="20" t="s">
        <v>8</v>
      </c>
      <c r="D13" s="18">
        <v>30.833333330000002</v>
      </c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22E76-0A90-490B-8EFB-E6BF162FAEE4}">
  <dimension ref="A3:E40"/>
  <sheetViews>
    <sheetView showGridLines="0" zoomScale="80" zoomScaleNormal="80" workbookViewId="0">
      <selection activeCell="C23" sqref="C23"/>
    </sheetView>
  </sheetViews>
  <sheetFormatPr defaultColWidth="9.109375" defaultRowHeight="13.8" x14ac:dyDescent="0.3"/>
  <cols>
    <col min="1" max="1" width="9.109375" style="11"/>
    <col min="2" max="2" width="11.21875" style="11" bestFit="1" customWidth="1"/>
    <col min="3" max="3" width="23.109375" style="11" customWidth="1"/>
    <col min="4" max="16384" width="9.109375" style="11"/>
  </cols>
  <sheetData>
    <row r="3" spans="1:3" ht="14.4" x14ac:dyDescent="0.3">
      <c r="A3" s="10" t="s">
        <v>12</v>
      </c>
      <c r="B3" s="1" t="s">
        <v>110</v>
      </c>
    </row>
    <row r="4" spans="1:3" ht="14.4" x14ac:dyDescent="0.3">
      <c r="A4" s="10" t="s">
        <v>10</v>
      </c>
      <c r="B4" s="1" t="s">
        <v>9</v>
      </c>
    </row>
    <row r="5" spans="1:3" ht="14.4" x14ac:dyDescent="0.3">
      <c r="A5" s="10" t="s">
        <v>11</v>
      </c>
      <c r="B5" s="1" t="s">
        <v>13</v>
      </c>
    </row>
    <row r="6" spans="1:3" ht="14.4" x14ac:dyDescent="0.3">
      <c r="A6" s="10" t="s">
        <v>16</v>
      </c>
      <c r="B6" s="1" t="s">
        <v>144</v>
      </c>
    </row>
    <row r="8" spans="1:3" ht="27.6" x14ac:dyDescent="0.3">
      <c r="B8" s="19"/>
      <c r="C8" s="4" t="s">
        <v>83</v>
      </c>
    </row>
    <row r="9" spans="1:3" ht="14.4" x14ac:dyDescent="0.3">
      <c r="B9" s="1">
        <v>2017</v>
      </c>
      <c r="C9" s="36">
        <v>100</v>
      </c>
    </row>
    <row r="10" spans="1:3" ht="14.4" x14ac:dyDescent="0.3">
      <c r="B10" s="1">
        <v>2018</v>
      </c>
      <c r="C10" s="36">
        <v>110.55325566618278</v>
      </c>
    </row>
    <row r="11" spans="1:3" ht="14.4" x14ac:dyDescent="0.3">
      <c r="B11" s="1">
        <v>2019</v>
      </c>
      <c r="C11" s="36">
        <v>99.347571228591008</v>
      </c>
    </row>
    <row r="12" spans="1:3" ht="14.4" x14ac:dyDescent="0.3">
      <c r="B12" s="1">
        <v>2020</v>
      </c>
      <c r="C12" s="36">
        <v>100.42378935392122</v>
      </c>
    </row>
    <row r="13" spans="1:3" ht="14.4" x14ac:dyDescent="0.3">
      <c r="B13" s="1">
        <v>2021</v>
      </c>
      <c r="C13" s="36">
        <v>99.500204961258291</v>
      </c>
    </row>
    <row r="14" spans="1:3" ht="14.4" x14ac:dyDescent="0.3">
      <c r="B14" s="1">
        <v>2022</v>
      </c>
      <c r="C14" s="36">
        <v>93.278007117135346</v>
      </c>
    </row>
    <row r="15" spans="1:3" ht="14.4" x14ac:dyDescent="0.3">
      <c r="B15" s="1">
        <v>2023</v>
      </c>
      <c r="C15" s="36">
        <v>87.134987215414881</v>
      </c>
    </row>
    <row r="16" spans="1:3" ht="14.4" x14ac:dyDescent="0.3">
      <c r="B16" s="1">
        <v>2024</v>
      </c>
      <c r="C16" s="36">
        <v>89.81714650296702</v>
      </c>
    </row>
    <row r="40" spans="5:5" x14ac:dyDescent="0.3">
      <c r="E40" s="13"/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2D52C-1F87-4911-A598-CC3D97A4D9BD}">
  <dimension ref="A3:E16"/>
  <sheetViews>
    <sheetView showGridLines="0" zoomScale="80" zoomScaleNormal="80" workbookViewId="0">
      <selection activeCell="C23" sqref="C23"/>
    </sheetView>
  </sheetViews>
  <sheetFormatPr defaultColWidth="9.109375" defaultRowHeight="13.8" x14ac:dyDescent="0.25"/>
  <cols>
    <col min="1" max="2" width="9.109375" style="1" customWidth="1"/>
    <col min="3" max="3" width="19.109375" style="1" customWidth="1"/>
    <col min="4" max="4" width="15.44140625" style="1" customWidth="1"/>
    <col min="5" max="5" width="20.109375" style="1" customWidth="1"/>
    <col min="6" max="16384" width="9.109375" style="1"/>
  </cols>
  <sheetData>
    <row r="3" spans="1:5" x14ac:dyDescent="0.25">
      <c r="A3" s="2" t="s">
        <v>12</v>
      </c>
      <c r="B3" s="1" t="s">
        <v>145</v>
      </c>
    </row>
    <row r="4" spans="1:5" x14ac:dyDescent="0.25">
      <c r="A4" s="2" t="s">
        <v>10</v>
      </c>
      <c r="B4" s="1" t="s">
        <v>27</v>
      </c>
    </row>
    <row r="5" spans="1:5" x14ac:dyDescent="0.25">
      <c r="A5" s="2" t="s">
        <v>11</v>
      </c>
      <c r="B5" s="1" t="s">
        <v>13</v>
      </c>
    </row>
    <row r="6" spans="1:5" x14ac:dyDescent="0.25">
      <c r="A6" s="2" t="s">
        <v>16</v>
      </c>
      <c r="B6" s="1" t="s">
        <v>118</v>
      </c>
    </row>
    <row r="8" spans="1:5" ht="20.25" customHeight="1" x14ac:dyDescent="0.25">
      <c r="B8" s="4"/>
      <c r="C8" s="6" t="s">
        <v>28</v>
      </c>
      <c r="D8" s="6" t="s">
        <v>29</v>
      </c>
      <c r="E8" s="6" t="s">
        <v>30</v>
      </c>
    </row>
    <row r="9" spans="1:5" x14ac:dyDescent="0.25">
      <c r="B9" s="1">
        <v>2017</v>
      </c>
      <c r="C9" s="18">
        <v>5652</v>
      </c>
      <c r="D9" s="18">
        <v>11868</v>
      </c>
      <c r="E9" s="18">
        <v>5801</v>
      </c>
    </row>
    <row r="10" spans="1:5" x14ac:dyDescent="0.25">
      <c r="B10" s="1">
        <v>2018</v>
      </c>
      <c r="C10" s="18">
        <v>5770</v>
      </c>
      <c r="D10" s="18">
        <v>14152</v>
      </c>
      <c r="E10" s="18">
        <v>6100</v>
      </c>
    </row>
    <row r="11" spans="1:5" x14ac:dyDescent="0.25">
      <c r="B11" s="1">
        <v>2019</v>
      </c>
      <c r="C11" s="18">
        <v>5719</v>
      </c>
      <c r="D11" s="18">
        <v>12971</v>
      </c>
      <c r="E11" s="18">
        <v>5915</v>
      </c>
    </row>
    <row r="12" spans="1:5" x14ac:dyDescent="0.25">
      <c r="B12" s="1">
        <v>2020</v>
      </c>
      <c r="C12" s="18">
        <v>6124</v>
      </c>
      <c r="D12" s="18">
        <v>13771</v>
      </c>
      <c r="E12" s="18">
        <v>6348</v>
      </c>
    </row>
    <row r="13" spans="1:5" x14ac:dyDescent="0.25">
      <c r="B13" s="1">
        <v>2021</v>
      </c>
      <c r="C13" s="18">
        <v>5759</v>
      </c>
      <c r="D13" s="18">
        <v>11595</v>
      </c>
      <c r="E13" s="18">
        <v>5990</v>
      </c>
    </row>
    <row r="14" spans="1:5" x14ac:dyDescent="0.25">
      <c r="B14" s="1">
        <v>2022</v>
      </c>
      <c r="C14" s="18">
        <v>6342</v>
      </c>
      <c r="D14" s="18">
        <v>12503</v>
      </c>
      <c r="E14" s="18">
        <v>6628</v>
      </c>
    </row>
    <row r="15" spans="1:5" x14ac:dyDescent="0.25">
      <c r="B15" s="1">
        <v>2023</v>
      </c>
      <c r="C15" s="18">
        <v>6554</v>
      </c>
      <c r="D15" s="18">
        <v>13820</v>
      </c>
      <c r="E15" s="18">
        <v>6957</v>
      </c>
    </row>
    <row r="16" spans="1:5" x14ac:dyDescent="0.25">
      <c r="B16" s="1">
        <v>2024</v>
      </c>
      <c r="C16" s="18">
        <v>6942</v>
      </c>
      <c r="D16" s="18">
        <v>14568</v>
      </c>
      <c r="E16" s="18">
        <v>7191</v>
      </c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1854-D535-4C40-903A-8CE4E3FCDEB4}">
  <dimension ref="A3:E16"/>
  <sheetViews>
    <sheetView showGridLines="0" zoomScale="90" zoomScaleNormal="90" workbookViewId="0">
      <selection activeCell="G1" sqref="G1"/>
    </sheetView>
  </sheetViews>
  <sheetFormatPr defaultColWidth="9.109375" defaultRowHeight="13.8" x14ac:dyDescent="0.25"/>
  <cols>
    <col min="1" max="2" width="9.109375" style="1" customWidth="1"/>
    <col min="3" max="3" width="25.109375" style="1" customWidth="1"/>
    <col min="4" max="4" width="21" style="1" customWidth="1"/>
    <col min="5" max="5" width="13.6640625" style="1" customWidth="1"/>
    <col min="6" max="16384" width="9.109375" style="1"/>
  </cols>
  <sheetData>
    <row r="3" spans="1:5" x14ac:dyDescent="0.25">
      <c r="A3" s="2" t="s">
        <v>12</v>
      </c>
      <c r="B3" s="1" t="s">
        <v>111</v>
      </c>
    </row>
    <row r="4" spans="1:5" x14ac:dyDescent="0.25">
      <c r="A4" s="2" t="s">
        <v>10</v>
      </c>
      <c r="B4" s="1" t="s">
        <v>9</v>
      </c>
    </row>
    <row r="5" spans="1:5" x14ac:dyDescent="0.25">
      <c r="A5" s="2" t="s">
        <v>11</v>
      </c>
      <c r="B5" s="1" t="s">
        <v>13</v>
      </c>
    </row>
    <row r="6" spans="1:5" x14ac:dyDescent="0.25">
      <c r="A6" s="2" t="s">
        <v>16</v>
      </c>
      <c r="B6" s="1" t="s">
        <v>31</v>
      </c>
    </row>
    <row r="8" spans="1:5" ht="36" customHeight="1" x14ac:dyDescent="0.25">
      <c r="B8" s="4"/>
      <c r="C8" s="4" t="s">
        <v>32</v>
      </c>
      <c r="D8" s="4" t="s">
        <v>33</v>
      </c>
      <c r="E8" s="4" t="s">
        <v>34</v>
      </c>
    </row>
    <row r="9" spans="1:5" x14ac:dyDescent="0.25">
      <c r="B9" s="1">
        <v>2017</v>
      </c>
      <c r="C9" s="34">
        <v>309.33249999999998</v>
      </c>
      <c r="D9" s="34">
        <v>403.3682</v>
      </c>
      <c r="E9" s="16">
        <f>D9-C9</f>
        <v>94.03570000000002</v>
      </c>
    </row>
    <row r="10" spans="1:5" x14ac:dyDescent="0.25">
      <c r="B10" s="1">
        <v>2018</v>
      </c>
      <c r="C10" s="34">
        <v>292.9076</v>
      </c>
      <c r="D10" s="34">
        <v>367.96010000000001</v>
      </c>
      <c r="E10" s="16">
        <f t="shared" ref="E10:E16" si="0">D10-C10</f>
        <v>75.052500000000009</v>
      </c>
    </row>
    <row r="11" spans="1:5" x14ac:dyDescent="0.25">
      <c r="B11" s="1">
        <v>2019</v>
      </c>
      <c r="C11" s="34">
        <v>298.14769999999999</v>
      </c>
      <c r="D11" s="34">
        <v>370.30549999999999</v>
      </c>
      <c r="E11" s="16">
        <f t="shared" si="0"/>
        <v>72.157800000000009</v>
      </c>
    </row>
    <row r="12" spans="1:5" x14ac:dyDescent="0.25">
      <c r="B12" s="1">
        <v>2020</v>
      </c>
      <c r="C12" s="34">
        <v>309.17020000000002</v>
      </c>
      <c r="D12" s="34">
        <v>385.10469999999998</v>
      </c>
      <c r="E12" s="16">
        <f t="shared" si="0"/>
        <v>75.934499999999957</v>
      </c>
    </row>
    <row r="13" spans="1:5" x14ac:dyDescent="0.25">
      <c r="B13" s="1">
        <v>2021</v>
      </c>
      <c r="C13" s="34">
        <v>328.60210000000001</v>
      </c>
      <c r="D13" s="34">
        <v>397.4701</v>
      </c>
      <c r="E13" s="16">
        <f t="shared" si="0"/>
        <v>68.867999999999995</v>
      </c>
    </row>
    <row r="14" spans="1:5" x14ac:dyDescent="0.25">
      <c r="B14" s="1">
        <v>2022</v>
      </c>
      <c r="C14" s="34">
        <v>320.03489999999999</v>
      </c>
      <c r="D14" s="34">
        <v>397.60059999999999</v>
      </c>
      <c r="E14" s="16">
        <f t="shared" si="0"/>
        <v>77.565699999999993</v>
      </c>
    </row>
    <row r="15" spans="1:5" x14ac:dyDescent="0.25">
      <c r="B15" s="1">
        <v>2023</v>
      </c>
      <c r="C15" s="34">
        <v>290.97710000000001</v>
      </c>
      <c r="D15" s="34">
        <v>363.50740000000002</v>
      </c>
      <c r="E15" s="16">
        <f t="shared" si="0"/>
        <v>72.530300000000011</v>
      </c>
    </row>
    <row r="16" spans="1:5" x14ac:dyDescent="0.25">
      <c r="B16" s="1">
        <v>2024</v>
      </c>
      <c r="C16" s="34">
        <v>289.36989999999997</v>
      </c>
      <c r="D16" s="34">
        <v>359.03250000000003</v>
      </c>
      <c r="E16" s="16">
        <f t="shared" si="0"/>
        <v>69.662600000000054</v>
      </c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3D023-3516-461F-8BC1-9625E63D89F0}">
  <dimension ref="A3:F15"/>
  <sheetViews>
    <sheetView showGridLines="0" zoomScale="80" zoomScaleNormal="80" workbookViewId="0">
      <selection activeCell="G36" sqref="G36"/>
    </sheetView>
  </sheetViews>
  <sheetFormatPr defaultColWidth="9.109375" defaultRowHeight="13.8" x14ac:dyDescent="0.25"/>
  <cols>
    <col min="1" max="2" width="9.109375" style="1" customWidth="1"/>
    <col min="3" max="3" width="10.109375" style="1" customWidth="1"/>
    <col min="4" max="4" width="20" style="1" customWidth="1"/>
    <col min="5" max="5" width="12.109375" style="1" customWidth="1"/>
    <col min="6" max="6" width="14.5546875" style="1" customWidth="1"/>
    <col min="7" max="16384" width="9.109375" style="1"/>
  </cols>
  <sheetData>
    <row r="3" spans="1:6" x14ac:dyDescent="0.25">
      <c r="A3" s="2" t="s">
        <v>12</v>
      </c>
      <c r="B3" s="1" t="s">
        <v>146</v>
      </c>
    </row>
    <row r="4" spans="1:6" x14ac:dyDescent="0.25">
      <c r="A4" s="2" t="s">
        <v>10</v>
      </c>
      <c r="B4" s="1" t="s">
        <v>27</v>
      </c>
    </row>
    <row r="5" spans="1:6" x14ac:dyDescent="0.25">
      <c r="A5" s="2" t="s">
        <v>11</v>
      </c>
      <c r="B5" s="1" t="s">
        <v>13</v>
      </c>
      <c r="E5" s="7"/>
    </row>
    <row r="6" spans="1:6" x14ac:dyDescent="0.25">
      <c r="A6" s="2" t="s">
        <v>16</v>
      </c>
      <c r="B6" s="1" t="s">
        <v>35</v>
      </c>
      <c r="E6" s="7"/>
    </row>
    <row r="8" spans="1:6" ht="20.25" customHeight="1" x14ac:dyDescent="0.25">
      <c r="B8" s="6"/>
      <c r="C8" s="4" t="s">
        <v>36</v>
      </c>
      <c r="D8" s="4" t="s">
        <v>37</v>
      </c>
      <c r="E8" s="4" t="s">
        <v>34</v>
      </c>
      <c r="F8" s="4" t="s">
        <v>38</v>
      </c>
    </row>
    <row r="9" spans="1:6" x14ac:dyDescent="0.25">
      <c r="B9" s="1">
        <v>2018</v>
      </c>
      <c r="C9" s="15">
        <v>665</v>
      </c>
      <c r="D9" s="15">
        <v>846</v>
      </c>
      <c r="E9" s="8">
        <v>180</v>
      </c>
      <c r="F9" s="8">
        <v>669</v>
      </c>
    </row>
    <row r="10" spans="1:6" x14ac:dyDescent="0.25">
      <c r="B10" s="1">
        <v>2019</v>
      </c>
      <c r="C10" s="15">
        <v>670</v>
      </c>
      <c r="D10" s="15">
        <v>849</v>
      </c>
      <c r="E10" s="8">
        <v>179</v>
      </c>
      <c r="F10" s="8">
        <v>674</v>
      </c>
    </row>
    <row r="11" spans="1:6" x14ac:dyDescent="0.25">
      <c r="B11" s="1">
        <v>2020</v>
      </c>
      <c r="C11" s="15">
        <v>677</v>
      </c>
      <c r="D11" s="15">
        <v>857</v>
      </c>
      <c r="E11" s="8">
        <v>180</v>
      </c>
      <c r="F11" s="8">
        <v>679</v>
      </c>
    </row>
    <row r="12" spans="1:6" x14ac:dyDescent="0.25">
      <c r="B12" s="1">
        <v>2021</v>
      </c>
      <c r="C12" s="15">
        <v>678</v>
      </c>
      <c r="D12" s="15">
        <v>857</v>
      </c>
      <c r="E12" s="8">
        <v>179</v>
      </c>
      <c r="F12" s="8">
        <v>679</v>
      </c>
    </row>
    <row r="13" spans="1:6" x14ac:dyDescent="0.25">
      <c r="B13" s="1">
        <v>2022</v>
      </c>
      <c r="C13" s="15">
        <v>684</v>
      </c>
      <c r="D13" s="15">
        <v>860</v>
      </c>
      <c r="E13" s="8">
        <v>176</v>
      </c>
      <c r="F13" s="8">
        <v>685</v>
      </c>
    </row>
    <row r="14" spans="1:6" x14ac:dyDescent="0.25">
      <c r="B14" s="1">
        <v>2023</v>
      </c>
      <c r="C14" s="15">
        <v>735</v>
      </c>
      <c r="D14" s="15">
        <v>953</v>
      </c>
      <c r="E14" s="8">
        <v>218</v>
      </c>
      <c r="F14" s="8">
        <v>744</v>
      </c>
    </row>
    <row r="15" spans="1:6" x14ac:dyDescent="0.25">
      <c r="B15" s="1">
        <v>2024</v>
      </c>
      <c r="C15" s="15">
        <v>780</v>
      </c>
      <c r="D15" s="15">
        <v>1004</v>
      </c>
      <c r="E15" s="8">
        <v>224</v>
      </c>
      <c r="F15" s="8">
        <v>784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4A3B0-FC24-46DF-B595-C7632C108710}">
  <dimension ref="A3:C14"/>
  <sheetViews>
    <sheetView zoomScale="90" zoomScaleNormal="90" workbookViewId="0">
      <selection activeCell="D24" sqref="D24"/>
    </sheetView>
  </sheetViews>
  <sheetFormatPr defaultColWidth="9.21875" defaultRowHeight="13.8" x14ac:dyDescent="0.3"/>
  <cols>
    <col min="1" max="1" width="13.5546875" style="11" customWidth="1"/>
    <col min="2" max="2" width="14.21875" style="11" customWidth="1"/>
    <col min="3" max="16384" width="9.21875" style="11"/>
  </cols>
  <sheetData>
    <row r="3" spans="1:3" ht="14.4" x14ac:dyDescent="0.3">
      <c r="A3" s="10" t="s">
        <v>12</v>
      </c>
      <c r="B3" s="9" t="s">
        <v>94</v>
      </c>
    </row>
    <row r="4" spans="1:3" ht="14.4" x14ac:dyDescent="0.3">
      <c r="A4" s="10" t="s">
        <v>10</v>
      </c>
      <c r="B4" s="9" t="s">
        <v>9</v>
      </c>
    </row>
    <row r="5" spans="1:3" ht="14.4" x14ac:dyDescent="0.3">
      <c r="A5" s="10" t="s">
        <v>11</v>
      </c>
      <c r="B5" s="9" t="s">
        <v>13</v>
      </c>
    </row>
    <row r="6" spans="1:3" ht="14.4" x14ac:dyDescent="0.3">
      <c r="A6" s="10" t="s">
        <v>16</v>
      </c>
      <c r="B6" s="9" t="s">
        <v>15</v>
      </c>
    </row>
    <row r="8" spans="1:3" x14ac:dyDescent="0.3">
      <c r="B8" s="4"/>
      <c r="C8" s="4">
        <v>2024</v>
      </c>
    </row>
    <row r="9" spans="1:3" ht="14.4" x14ac:dyDescent="0.3">
      <c r="B9" s="9" t="s">
        <v>4</v>
      </c>
      <c r="C9" s="24">
        <v>28.04</v>
      </c>
    </row>
    <row r="10" spans="1:3" ht="14.4" x14ac:dyDescent="0.3">
      <c r="B10" s="9" t="s">
        <v>5</v>
      </c>
      <c r="C10" s="24">
        <v>31.22</v>
      </c>
    </row>
    <row r="11" spans="1:3" ht="14.4" x14ac:dyDescent="0.3">
      <c r="B11" s="9" t="s">
        <v>6</v>
      </c>
      <c r="C11" s="25">
        <v>16.38</v>
      </c>
    </row>
    <row r="12" spans="1:3" ht="14.4" x14ac:dyDescent="0.3">
      <c r="B12" s="9" t="s">
        <v>7</v>
      </c>
      <c r="C12" s="24">
        <v>18</v>
      </c>
    </row>
    <row r="13" spans="1:3" ht="14.4" x14ac:dyDescent="0.3">
      <c r="B13" s="9" t="s">
        <v>8</v>
      </c>
      <c r="C13" s="24">
        <v>6.36</v>
      </c>
    </row>
    <row r="14" spans="1:3" ht="14.4" x14ac:dyDescent="0.3">
      <c r="B14" s="9" t="s">
        <v>43</v>
      </c>
      <c r="C14" s="24">
        <f>SUM(C9:C13)</f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C4464-413A-4114-B233-429E70557D6B}">
  <dimension ref="A3:D106"/>
  <sheetViews>
    <sheetView zoomScale="60" zoomScaleNormal="60" workbookViewId="0">
      <selection activeCell="B3" sqref="B3"/>
    </sheetView>
  </sheetViews>
  <sheetFormatPr defaultColWidth="9.109375" defaultRowHeight="13.8" x14ac:dyDescent="0.3"/>
  <cols>
    <col min="1" max="1" width="13.5546875" style="11" customWidth="1"/>
    <col min="2" max="2" width="35.77734375" style="11" customWidth="1"/>
    <col min="3" max="3" width="31.88671875" style="11" customWidth="1"/>
    <col min="4" max="4" width="28.5546875" style="11" customWidth="1"/>
    <col min="5" max="16384" width="9.109375" style="11"/>
  </cols>
  <sheetData>
    <row r="3" spans="1:4" ht="14.4" x14ac:dyDescent="0.3">
      <c r="A3" s="10" t="s">
        <v>12</v>
      </c>
      <c r="B3" s="9" t="s">
        <v>153</v>
      </c>
    </row>
    <row r="4" spans="1:4" ht="14.4" x14ac:dyDescent="0.3">
      <c r="A4" s="10" t="s">
        <v>10</v>
      </c>
      <c r="B4" s="9" t="s">
        <v>9</v>
      </c>
    </row>
    <row r="5" spans="1:4" ht="14.4" x14ac:dyDescent="0.3">
      <c r="A5" s="10" t="s">
        <v>11</v>
      </c>
      <c r="B5" s="9" t="s">
        <v>155</v>
      </c>
    </row>
    <row r="6" spans="1:4" ht="14.4" x14ac:dyDescent="0.3">
      <c r="A6" s="10" t="s">
        <v>16</v>
      </c>
      <c r="B6" s="9" t="s">
        <v>154</v>
      </c>
    </row>
    <row r="8" spans="1:4" ht="43.2" customHeight="1" x14ac:dyDescent="0.3">
      <c r="B8" s="4" t="s">
        <v>151</v>
      </c>
      <c r="C8" s="4" t="s">
        <v>152</v>
      </c>
    </row>
    <row r="9" spans="1:4" x14ac:dyDescent="0.3">
      <c r="A9" s="57">
        <v>42766</v>
      </c>
      <c r="B9" s="58">
        <v>1.5807</v>
      </c>
      <c r="C9" s="58">
        <v>1.9565999999999999</v>
      </c>
    </row>
    <row r="10" spans="1:4" x14ac:dyDescent="0.3">
      <c r="A10" s="57">
        <v>42794</v>
      </c>
      <c r="B10" s="58">
        <v>1.5786</v>
      </c>
      <c r="C10" s="58">
        <v>1.9325000000000001</v>
      </c>
    </row>
    <row r="11" spans="1:4" x14ac:dyDescent="0.3">
      <c r="A11" s="57">
        <v>42825</v>
      </c>
      <c r="B11" s="58">
        <v>1.5814999999999999</v>
      </c>
      <c r="C11" s="58">
        <v>1.9568000000000001</v>
      </c>
    </row>
    <row r="12" spans="1:4" x14ac:dyDescent="0.3">
      <c r="A12" s="57">
        <v>42853</v>
      </c>
      <c r="B12" s="58">
        <v>1.5810999999999999</v>
      </c>
      <c r="C12" s="58">
        <v>1.9633</v>
      </c>
    </row>
    <row r="13" spans="1:4" x14ac:dyDescent="0.3">
      <c r="A13" s="57">
        <v>42886</v>
      </c>
      <c r="B13" s="58">
        <v>1.5552999999999999</v>
      </c>
      <c r="C13" s="58">
        <v>1.8073999999999999</v>
      </c>
    </row>
    <row r="14" spans="1:4" x14ac:dyDescent="0.3">
      <c r="A14" s="57">
        <v>42916</v>
      </c>
      <c r="B14" s="58">
        <v>1.5519000000000001</v>
      </c>
      <c r="C14" s="58">
        <v>1.8063</v>
      </c>
    </row>
    <row r="15" spans="1:4" ht="14.4" x14ac:dyDescent="0.3">
      <c r="A15" s="57">
        <v>42947</v>
      </c>
      <c r="B15" s="58">
        <v>1.5626</v>
      </c>
      <c r="C15" s="58">
        <v>1.7529999999999999</v>
      </c>
      <c r="D15" s="33"/>
    </row>
    <row r="16" spans="1:4" x14ac:dyDescent="0.3">
      <c r="A16" s="57">
        <v>42978</v>
      </c>
      <c r="B16" s="58">
        <v>1.5628</v>
      </c>
      <c r="C16" s="58">
        <v>1.7537</v>
      </c>
    </row>
    <row r="17" spans="1:3" x14ac:dyDescent="0.3">
      <c r="A17" s="57">
        <v>43007</v>
      </c>
      <c r="B17" s="58">
        <v>1.5548</v>
      </c>
      <c r="C17" s="58">
        <v>1.7894000000000001</v>
      </c>
    </row>
    <row r="18" spans="1:3" x14ac:dyDescent="0.3">
      <c r="A18" s="57">
        <v>43039</v>
      </c>
      <c r="B18" s="58">
        <v>1.5415000000000001</v>
      </c>
      <c r="C18" s="58">
        <v>1.7965</v>
      </c>
    </row>
    <row r="19" spans="1:3" x14ac:dyDescent="0.3">
      <c r="A19" s="57">
        <v>43069</v>
      </c>
      <c r="B19" s="58">
        <v>1.5469999999999999</v>
      </c>
      <c r="C19" s="58">
        <v>1.7768999999999999</v>
      </c>
    </row>
    <row r="20" spans="1:3" x14ac:dyDescent="0.3">
      <c r="A20" s="57">
        <v>43098</v>
      </c>
      <c r="B20" s="58">
        <v>1.5466</v>
      </c>
      <c r="C20" s="58">
        <v>1.8489</v>
      </c>
    </row>
    <row r="21" spans="1:3" x14ac:dyDescent="0.3">
      <c r="A21" s="57">
        <v>43131</v>
      </c>
      <c r="B21" s="58">
        <v>1.5165999999999999</v>
      </c>
      <c r="C21" s="58">
        <v>1.8709</v>
      </c>
    </row>
    <row r="22" spans="1:3" x14ac:dyDescent="0.3">
      <c r="A22" s="57">
        <v>43159</v>
      </c>
      <c r="B22" s="58">
        <v>1.5163</v>
      </c>
      <c r="C22" s="58">
        <v>1.8944000000000001</v>
      </c>
    </row>
    <row r="23" spans="1:3" x14ac:dyDescent="0.3">
      <c r="A23" s="57">
        <v>43189</v>
      </c>
      <c r="B23" s="58">
        <v>1.5267999999999999</v>
      </c>
      <c r="C23" s="58">
        <v>1.9001999999999999</v>
      </c>
    </row>
    <row r="24" spans="1:3" x14ac:dyDescent="0.3">
      <c r="A24" s="57">
        <v>43220</v>
      </c>
      <c r="B24" s="58">
        <v>1.5021</v>
      </c>
      <c r="C24" s="58">
        <v>1.9060999999999999</v>
      </c>
    </row>
    <row r="25" spans="1:3" x14ac:dyDescent="0.3">
      <c r="A25" s="57">
        <v>43251</v>
      </c>
      <c r="B25" s="58">
        <v>1.4692000000000001</v>
      </c>
      <c r="C25" s="58">
        <v>1.8891</v>
      </c>
    </row>
    <row r="26" spans="1:3" x14ac:dyDescent="0.3">
      <c r="A26" s="57">
        <v>43280</v>
      </c>
      <c r="B26" s="58">
        <v>1.4619</v>
      </c>
      <c r="C26" s="58">
        <v>1.8895</v>
      </c>
    </row>
    <row r="27" spans="1:3" x14ac:dyDescent="0.3">
      <c r="A27" s="57">
        <v>43312</v>
      </c>
      <c r="B27" s="58">
        <v>1.4564999999999999</v>
      </c>
      <c r="C27" s="58">
        <v>1.8834</v>
      </c>
    </row>
    <row r="28" spans="1:3" x14ac:dyDescent="0.3">
      <c r="A28" s="57">
        <v>43343</v>
      </c>
      <c r="B28" s="58">
        <v>1.4417</v>
      </c>
      <c r="C28" s="58">
        <v>1.8623000000000001</v>
      </c>
    </row>
    <row r="29" spans="1:3" x14ac:dyDescent="0.3">
      <c r="A29" s="57">
        <v>43371</v>
      </c>
      <c r="B29" s="58">
        <v>1.4545999999999999</v>
      </c>
      <c r="C29" s="58">
        <v>1.8994</v>
      </c>
    </row>
    <row r="30" spans="1:3" x14ac:dyDescent="0.3">
      <c r="A30" s="57">
        <v>43404</v>
      </c>
      <c r="B30" s="58">
        <v>1.4275</v>
      </c>
      <c r="C30" s="58">
        <v>1.8727</v>
      </c>
    </row>
    <row r="31" spans="1:3" x14ac:dyDescent="0.3">
      <c r="A31" s="57">
        <v>43434</v>
      </c>
      <c r="B31" s="58">
        <v>1.4124000000000001</v>
      </c>
      <c r="C31" s="58">
        <v>1.8262</v>
      </c>
    </row>
    <row r="32" spans="1:3" x14ac:dyDescent="0.3">
      <c r="A32" s="57">
        <v>43465</v>
      </c>
      <c r="B32" s="58">
        <v>1.4418</v>
      </c>
      <c r="C32" s="58">
        <v>1.8125</v>
      </c>
    </row>
    <row r="33" spans="1:3" x14ac:dyDescent="0.3">
      <c r="A33" s="57">
        <v>43496</v>
      </c>
      <c r="B33" s="58">
        <v>1.5771999999999999</v>
      </c>
      <c r="C33" s="58">
        <v>1.7887999999999999</v>
      </c>
    </row>
    <row r="34" spans="1:3" x14ac:dyDescent="0.3">
      <c r="A34" s="57">
        <v>43524</v>
      </c>
      <c r="B34" s="58">
        <v>1.5803</v>
      </c>
      <c r="C34" s="58">
        <v>1.7421</v>
      </c>
    </row>
    <row r="35" spans="1:3" x14ac:dyDescent="0.3">
      <c r="A35" s="57">
        <v>43553</v>
      </c>
      <c r="B35" s="58">
        <v>1.5595000000000001</v>
      </c>
      <c r="C35" s="58">
        <v>1.7821</v>
      </c>
    </row>
    <row r="36" spans="1:3" x14ac:dyDescent="0.3">
      <c r="A36" s="57">
        <v>43585</v>
      </c>
      <c r="B36" s="58">
        <v>1.5448</v>
      </c>
      <c r="C36" s="58">
        <v>1.7769999999999999</v>
      </c>
    </row>
    <row r="37" spans="1:3" x14ac:dyDescent="0.3">
      <c r="A37" s="57">
        <v>43616</v>
      </c>
      <c r="B37" s="58">
        <v>1.5456000000000001</v>
      </c>
      <c r="C37" s="58">
        <v>1.6671</v>
      </c>
    </row>
    <row r="38" spans="1:3" x14ac:dyDescent="0.3">
      <c r="A38" s="57">
        <v>43644</v>
      </c>
      <c r="B38" s="58">
        <v>1.5422</v>
      </c>
      <c r="C38" s="58">
        <v>1.6737</v>
      </c>
    </row>
    <row r="39" spans="1:3" x14ac:dyDescent="0.3">
      <c r="A39" s="57">
        <v>43677</v>
      </c>
      <c r="B39" s="58">
        <v>1.5463</v>
      </c>
      <c r="C39" s="58">
        <v>1.5880000000000001</v>
      </c>
    </row>
    <row r="40" spans="1:3" x14ac:dyDescent="0.3">
      <c r="A40" s="57">
        <v>43707</v>
      </c>
      <c r="B40" s="58">
        <v>1.5310999999999999</v>
      </c>
      <c r="C40" s="58">
        <v>1.5503</v>
      </c>
    </row>
    <row r="41" spans="1:3" x14ac:dyDescent="0.3">
      <c r="A41" s="57">
        <v>43738</v>
      </c>
      <c r="B41" s="58">
        <v>1.5202</v>
      </c>
      <c r="C41" s="58">
        <v>1.5027999999999999</v>
      </c>
    </row>
    <row r="42" spans="1:3" x14ac:dyDescent="0.3">
      <c r="A42" s="57">
        <v>43769</v>
      </c>
      <c r="B42" s="58">
        <v>1.5015000000000001</v>
      </c>
      <c r="C42" s="58">
        <v>1.3592</v>
      </c>
    </row>
    <row r="43" spans="1:3" x14ac:dyDescent="0.3">
      <c r="A43" s="57">
        <v>43798</v>
      </c>
      <c r="B43" s="58">
        <v>1.5143</v>
      </c>
      <c r="C43" s="58">
        <v>1.4085000000000001</v>
      </c>
    </row>
    <row r="44" spans="1:3" x14ac:dyDescent="0.3">
      <c r="A44" s="57">
        <v>43830</v>
      </c>
      <c r="B44" s="58">
        <v>1.5325</v>
      </c>
      <c r="C44" s="58">
        <v>1.4399</v>
      </c>
    </row>
    <row r="45" spans="1:3" x14ac:dyDescent="0.3">
      <c r="A45" s="57">
        <v>43861</v>
      </c>
      <c r="B45" s="58">
        <v>1.5755999999999999</v>
      </c>
      <c r="C45" s="58">
        <v>1.4804999999999999</v>
      </c>
    </row>
    <row r="46" spans="1:3" x14ac:dyDescent="0.3">
      <c r="A46" s="57">
        <v>43889</v>
      </c>
      <c r="B46" s="58">
        <v>1.6264000000000001</v>
      </c>
      <c r="C46" s="58">
        <v>1.4943</v>
      </c>
    </row>
    <row r="47" spans="1:3" x14ac:dyDescent="0.3">
      <c r="A47" s="57">
        <v>43921</v>
      </c>
      <c r="B47" s="58">
        <v>1.6071</v>
      </c>
      <c r="C47" s="58">
        <v>1.4852000000000001</v>
      </c>
    </row>
    <row r="48" spans="1:3" x14ac:dyDescent="0.3">
      <c r="A48" s="57">
        <v>43951</v>
      </c>
      <c r="B48" s="58">
        <v>1.6073</v>
      </c>
      <c r="C48" s="58">
        <v>1.5185999999999999</v>
      </c>
    </row>
    <row r="49" spans="1:3" x14ac:dyDescent="0.3">
      <c r="A49" s="57">
        <v>43980</v>
      </c>
      <c r="B49" s="58">
        <v>1.5985</v>
      </c>
      <c r="C49" s="58">
        <v>1.4922</v>
      </c>
    </row>
    <row r="50" spans="1:3" x14ac:dyDescent="0.3">
      <c r="A50" s="57">
        <v>44012</v>
      </c>
      <c r="B50" s="58">
        <v>1.5911999999999999</v>
      </c>
      <c r="C50" s="58">
        <v>1.4885999999999999</v>
      </c>
    </row>
    <row r="51" spans="1:3" x14ac:dyDescent="0.3">
      <c r="A51" s="57">
        <v>44043</v>
      </c>
      <c r="B51" s="58">
        <v>1.5663</v>
      </c>
      <c r="C51" s="58">
        <v>1.4717</v>
      </c>
    </row>
    <row r="52" spans="1:3" x14ac:dyDescent="0.3">
      <c r="A52" s="57">
        <v>44074</v>
      </c>
      <c r="B52" s="58">
        <v>1.5565</v>
      </c>
      <c r="C52" s="58">
        <v>1.4602999999999999</v>
      </c>
    </row>
    <row r="53" spans="1:3" x14ac:dyDescent="0.3">
      <c r="A53" s="57">
        <v>44104</v>
      </c>
      <c r="B53" s="58">
        <v>1.5427999999999999</v>
      </c>
      <c r="C53" s="58">
        <v>1.4435</v>
      </c>
    </row>
    <row r="54" spans="1:3" x14ac:dyDescent="0.3">
      <c r="A54" s="57">
        <v>44134</v>
      </c>
      <c r="B54" s="58">
        <v>1.5107999999999999</v>
      </c>
      <c r="C54" s="58">
        <v>1.3874</v>
      </c>
    </row>
    <row r="55" spans="1:3" x14ac:dyDescent="0.3">
      <c r="A55" s="57">
        <v>44165</v>
      </c>
      <c r="B55" s="58">
        <v>1.4770000000000001</v>
      </c>
      <c r="C55" s="58">
        <v>1.3389</v>
      </c>
    </row>
    <row r="56" spans="1:3" x14ac:dyDescent="0.3">
      <c r="A56" s="57">
        <v>44196</v>
      </c>
      <c r="B56" s="58">
        <v>1.4429000000000001</v>
      </c>
      <c r="C56" s="58">
        <v>1.3461000000000001</v>
      </c>
    </row>
    <row r="57" spans="1:3" x14ac:dyDescent="0.3">
      <c r="A57" s="57">
        <v>44225</v>
      </c>
      <c r="B57" s="58">
        <v>1.4639</v>
      </c>
      <c r="C57" s="58">
        <v>1.2898000000000001</v>
      </c>
    </row>
    <row r="58" spans="1:3" x14ac:dyDescent="0.3">
      <c r="A58" s="57">
        <v>44253</v>
      </c>
      <c r="B58" s="58">
        <v>1.4398</v>
      </c>
      <c r="C58" s="58">
        <v>1.2793000000000001</v>
      </c>
    </row>
    <row r="59" spans="1:3" x14ac:dyDescent="0.3">
      <c r="A59" s="57">
        <v>44286</v>
      </c>
      <c r="B59" s="58">
        <v>1.4709000000000001</v>
      </c>
      <c r="C59" s="58">
        <v>1.3288</v>
      </c>
    </row>
    <row r="60" spans="1:3" x14ac:dyDescent="0.3">
      <c r="A60" s="57">
        <v>44316</v>
      </c>
      <c r="B60" s="58">
        <v>1.4521999999999999</v>
      </c>
      <c r="C60" s="58">
        <v>1.3723000000000001</v>
      </c>
    </row>
    <row r="61" spans="1:3" x14ac:dyDescent="0.3">
      <c r="A61" s="57">
        <v>44347</v>
      </c>
      <c r="B61" s="58">
        <v>1.4211</v>
      </c>
      <c r="C61" s="58">
        <v>1.3802000000000001</v>
      </c>
    </row>
    <row r="62" spans="1:3" x14ac:dyDescent="0.3">
      <c r="A62" s="57">
        <v>44377</v>
      </c>
      <c r="B62" s="58">
        <v>1.4374</v>
      </c>
      <c r="C62" s="58">
        <v>1.3855</v>
      </c>
    </row>
    <row r="63" spans="1:3" x14ac:dyDescent="0.3">
      <c r="A63" s="57">
        <v>44407</v>
      </c>
      <c r="B63" s="58">
        <v>1.4379999999999999</v>
      </c>
      <c r="C63" s="58">
        <v>1.3812</v>
      </c>
    </row>
    <row r="64" spans="1:3" x14ac:dyDescent="0.3">
      <c r="A64" s="57">
        <v>44439</v>
      </c>
      <c r="B64" s="58">
        <v>1.4101999999999999</v>
      </c>
      <c r="C64" s="58">
        <v>1.353</v>
      </c>
    </row>
    <row r="65" spans="1:3" x14ac:dyDescent="0.3">
      <c r="A65" s="57">
        <v>44469</v>
      </c>
      <c r="B65" s="58">
        <v>1.4147000000000001</v>
      </c>
      <c r="C65" s="58">
        <v>1.3915999999999999</v>
      </c>
    </row>
    <row r="66" spans="1:3" x14ac:dyDescent="0.3">
      <c r="A66" s="57">
        <v>44498</v>
      </c>
      <c r="B66" s="58">
        <v>1.4136</v>
      </c>
      <c r="C66" s="58">
        <v>1.3836999999999999</v>
      </c>
    </row>
    <row r="67" spans="1:3" x14ac:dyDescent="0.3">
      <c r="A67" s="57">
        <v>44530</v>
      </c>
      <c r="B67" s="58">
        <v>1.3843000000000001</v>
      </c>
      <c r="C67" s="58">
        <v>1.458</v>
      </c>
    </row>
    <row r="68" spans="1:3" x14ac:dyDescent="0.3">
      <c r="A68" s="57">
        <v>44561</v>
      </c>
      <c r="B68" s="58">
        <v>1.4063000000000001</v>
      </c>
      <c r="C68" s="58">
        <v>1.5416000000000001</v>
      </c>
    </row>
    <row r="69" spans="1:3" x14ac:dyDescent="0.3">
      <c r="A69" s="57">
        <v>44592</v>
      </c>
      <c r="B69" s="58">
        <v>1.43</v>
      </c>
      <c r="C69" s="58">
        <v>1.6261000000000001</v>
      </c>
    </row>
    <row r="70" spans="1:3" x14ac:dyDescent="0.3">
      <c r="A70" s="57">
        <v>44620</v>
      </c>
      <c r="B70" s="58">
        <v>1.4045000000000001</v>
      </c>
      <c r="C70" s="58">
        <v>1.8025</v>
      </c>
    </row>
    <row r="71" spans="1:3" x14ac:dyDescent="0.3">
      <c r="A71" s="57">
        <v>44651</v>
      </c>
      <c r="B71" s="58">
        <v>1.4326000000000001</v>
      </c>
      <c r="C71" s="58">
        <v>2.0668000000000002</v>
      </c>
    </row>
    <row r="72" spans="1:3" x14ac:dyDescent="0.3">
      <c r="A72" s="57">
        <v>44680</v>
      </c>
      <c r="B72" s="58">
        <v>1.4540999999999999</v>
      </c>
      <c r="C72" s="58">
        <v>2.5605000000000002</v>
      </c>
    </row>
    <row r="73" spans="1:3" x14ac:dyDescent="0.3">
      <c r="A73" s="57">
        <v>44712</v>
      </c>
      <c r="B73" s="58">
        <v>1.6678999999999999</v>
      </c>
      <c r="C73" s="58">
        <v>3.0427</v>
      </c>
    </row>
    <row r="74" spans="1:3" x14ac:dyDescent="0.3">
      <c r="A74" s="57">
        <v>44742</v>
      </c>
      <c r="B74" s="58">
        <v>1.8129999999999999</v>
      </c>
      <c r="C74" s="58">
        <v>3.3950999999999998</v>
      </c>
    </row>
    <row r="75" spans="1:3" x14ac:dyDescent="0.3">
      <c r="A75" s="57">
        <v>44771</v>
      </c>
      <c r="B75" s="58">
        <v>2.2086999999999999</v>
      </c>
      <c r="C75" s="58">
        <v>3.5366</v>
      </c>
    </row>
    <row r="76" spans="1:3" x14ac:dyDescent="0.3">
      <c r="A76" s="57">
        <v>44804</v>
      </c>
      <c r="B76" s="58">
        <v>2.5228999999999999</v>
      </c>
      <c r="C76" s="58">
        <v>3.4060999999999999</v>
      </c>
    </row>
    <row r="77" spans="1:3" x14ac:dyDescent="0.3">
      <c r="A77" s="57">
        <v>44834</v>
      </c>
      <c r="B77" s="58">
        <v>2.8016000000000001</v>
      </c>
      <c r="C77" s="58">
        <v>3.7151000000000001</v>
      </c>
    </row>
    <row r="78" spans="1:3" x14ac:dyDescent="0.3">
      <c r="A78" s="57">
        <v>44865</v>
      </c>
      <c r="B78" s="58">
        <v>3.1724000000000001</v>
      </c>
      <c r="C78" s="58">
        <v>3.8437000000000001</v>
      </c>
    </row>
    <row r="79" spans="1:3" x14ac:dyDescent="0.3">
      <c r="A79" s="57">
        <v>44895</v>
      </c>
      <c r="B79" s="58">
        <v>3.1848999999999998</v>
      </c>
      <c r="C79" s="58">
        <v>3.7915000000000001</v>
      </c>
    </row>
    <row r="80" spans="1:3" x14ac:dyDescent="0.3">
      <c r="A80" s="57">
        <v>44925</v>
      </c>
      <c r="B80" s="58">
        <v>3.3277999999999999</v>
      </c>
      <c r="C80" s="58">
        <v>3.5722999999999998</v>
      </c>
    </row>
    <row r="81" spans="1:3" x14ac:dyDescent="0.3">
      <c r="A81" s="57">
        <v>44957</v>
      </c>
      <c r="B81" s="58">
        <v>3.5476999999999999</v>
      </c>
      <c r="C81" s="58">
        <v>3.5507</v>
      </c>
    </row>
    <row r="82" spans="1:3" x14ac:dyDescent="0.3">
      <c r="A82" s="57">
        <v>44985</v>
      </c>
      <c r="B82" s="58">
        <v>3.7463000000000002</v>
      </c>
      <c r="C82" s="58">
        <v>3.6278000000000001</v>
      </c>
    </row>
    <row r="83" spans="1:3" x14ac:dyDescent="0.3">
      <c r="A83" s="57">
        <v>45016</v>
      </c>
      <c r="B83" s="58">
        <v>3.9546999999999999</v>
      </c>
      <c r="C83" s="58">
        <v>3.786</v>
      </c>
    </row>
    <row r="84" spans="1:3" x14ac:dyDescent="0.3">
      <c r="A84" s="57">
        <v>45044</v>
      </c>
      <c r="B84" s="58">
        <v>4.0180999999999996</v>
      </c>
      <c r="C84" s="58">
        <v>3.7492999999999999</v>
      </c>
    </row>
    <row r="85" spans="1:3" x14ac:dyDescent="0.3">
      <c r="A85" s="57">
        <v>45077</v>
      </c>
      <c r="B85" s="58">
        <v>4.2637999999999998</v>
      </c>
      <c r="C85" s="58">
        <v>3.4777</v>
      </c>
    </row>
    <row r="86" spans="1:3" x14ac:dyDescent="0.3">
      <c r="A86" s="57">
        <v>45107</v>
      </c>
      <c r="B86" s="58">
        <v>4.4016999999999999</v>
      </c>
      <c r="C86" s="58">
        <v>3.4504999999999999</v>
      </c>
    </row>
    <row r="87" spans="1:3" x14ac:dyDescent="0.3">
      <c r="A87" s="57">
        <v>45138</v>
      </c>
      <c r="B87" s="58">
        <v>4.5724999999999998</v>
      </c>
      <c r="C87" s="58">
        <v>3.7162000000000002</v>
      </c>
    </row>
    <row r="88" spans="1:3" x14ac:dyDescent="0.3">
      <c r="A88" s="57">
        <v>45169</v>
      </c>
      <c r="B88" s="58">
        <v>4.6577000000000002</v>
      </c>
      <c r="C88" s="58">
        <v>3.7863000000000002</v>
      </c>
    </row>
    <row r="89" spans="1:3" x14ac:dyDescent="0.3">
      <c r="A89" s="57">
        <v>45198</v>
      </c>
      <c r="B89" s="58">
        <v>4.7098000000000004</v>
      </c>
      <c r="C89" s="58">
        <v>3.8466</v>
      </c>
    </row>
    <row r="90" spans="1:3" x14ac:dyDescent="0.3">
      <c r="A90" s="57">
        <v>45230</v>
      </c>
      <c r="B90" s="58">
        <v>4.8700999999999999</v>
      </c>
      <c r="C90" s="58">
        <v>3.7376999999999998</v>
      </c>
    </row>
    <row r="91" spans="1:3" x14ac:dyDescent="0.3">
      <c r="A91" s="57">
        <v>45260</v>
      </c>
      <c r="B91" s="58">
        <v>4.8929</v>
      </c>
      <c r="C91" s="58">
        <v>3.6745999999999999</v>
      </c>
    </row>
    <row r="92" spans="1:3" x14ac:dyDescent="0.3">
      <c r="A92" s="57">
        <v>45289</v>
      </c>
      <c r="B92" s="58">
        <v>4.8606999999999996</v>
      </c>
      <c r="C92" s="58">
        <v>3.1654</v>
      </c>
    </row>
    <row r="93" spans="1:3" x14ac:dyDescent="0.3">
      <c r="A93" s="57">
        <v>45322</v>
      </c>
      <c r="B93" s="58">
        <v>4.8273000000000001</v>
      </c>
      <c r="C93" s="58">
        <v>3.0411999999999999</v>
      </c>
    </row>
    <row r="94" spans="1:3" x14ac:dyDescent="0.3">
      <c r="A94" s="57">
        <v>45351</v>
      </c>
      <c r="B94" s="58">
        <v>4.8250000000000002</v>
      </c>
      <c r="C94" s="58">
        <v>3.0743</v>
      </c>
    </row>
    <row r="95" spans="1:3" x14ac:dyDescent="0.3">
      <c r="A95" s="57">
        <v>45380</v>
      </c>
      <c r="B95" s="58">
        <v>4.8239000000000001</v>
      </c>
      <c r="C95" s="58">
        <v>3.1063999999999998</v>
      </c>
    </row>
    <row r="96" spans="1:3" x14ac:dyDescent="0.3">
      <c r="A96" s="57">
        <v>45412</v>
      </c>
      <c r="B96" s="58">
        <v>4.8078000000000003</v>
      </c>
      <c r="C96" s="58">
        <v>3.145</v>
      </c>
    </row>
    <row r="97" spans="1:3" x14ac:dyDescent="0.3">
      <c r="A97" s="57">
        <v>45443</v>
      </c>
      <c r="B97" s="58">
        <v>4.5627000000000004</v>
      </c>
      <c r="C97" s="58">
        <v>2.9735999999999998</v>
      </c>
    </row>
    <row r="98" spans="1:3" x14ac:dyDescent="0.3">
      <c r="A98" s="57">
        <v>45471</v>
      </c>
      <c r="B98" s="58">
        <v>4.5114000000000001</v>
      </c>
      <c r="C98" s="58">
        <v>3.2393000000000001</v>
      </c>
    </row>
    <row r="99" spans="1:3" x14ac:dyDescent="0.3">
      <c r="A99" s="57">
        <v>45504</v>
      </c>
      <c r="B99" s="58">
        <v>4.5423</v>
      </c>
      <c r="C99" s="58">
        <v>2.9563000000000001</v>
      </c>
    </row>
    <row r="100" spans="1:3" x14ac:dyDescent="0.3">
      <c r="A100" s="57">
        <v>45534</v>
      </c>
      <c r="B100" s="58">
        <v>4.3353000000000002</v>
      </c>
      <c r="C100" s="58">
        <v>2.5678999999999998</v>
      </c>
    </row>
    <row r="101" spans="1:3" x14ac:dyDescent="0.3">
      <c r="A101" s="57">
        <v>45565</v>
      </c>
      <c r="B101" s="58">
        <v>4.1909999999999998</v>
      </c>
      <c r="C101" s="58">
        <v>2.6478999999999999</v>
      </c>
    </row>
    <row r="102" spans="1:3" x14ac:dyDescent="0.3">
      <c r="A102" s="57">
        <v>45594</v>
      </c>
      <c r="B102" s="58">
        <v>4.0265000000000004</v>
      </c>
      <c r="C102" s="58">
        <v>2.7389000000000001</v>
      </c>
    </row>
    <row r="103" spans="1:3" x14ac:dyDescent="0.3">
      <c r="A103" s="57">
        <v>45626</v>
      </c>
      <c r="B103" s="58">
        <v>3.6187999999999998</v>
      </c>
      <c r="C103" s="58">
        <v>2.6945000000000001</v>
      </c>
    </row>
    <row r="104" spans="1:3" x14ac:dyDescent="0.3">
      <c r="A104" s="57">
        <v>45657</v>
      </c>
      <c r="B104" s="58">
        <v>3.4550999999999998</v>
      </c>
      <c r="C104" s="58">
        <v>2.6865999999999999</v>
      </c>
    </row>
    <row r="105" spans="1:3" x14ac:dyDescent="0.3">
      <c r="A105" s="57">
        <v>45688</v>
      </c>
      <c r="B105" s="58">
        <v>3.3039000000000001</v>
      </c>
      <c r="C105" s="58">
        <v>2.7378999999999998</v>
      </c>
    </row>
    <row r="106" spans="1:3" x14ac:dyDescent="0.3">
      <c r="A106" s="57">
        <v>45716</v>
      </c>
      <c r="B106" s="58">
        <v>3.1049000000000002</v>
      </c>
      <c r="C106" s="58">
        <v>2.9182999999999999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C014E-DCFC-409D-B62F-34EC12A260B6}">
  <dimension ref="A3:E16"/>
  <sheetViews>
    <sheetView showGridLines="0" zoomScale="60" zoomScaleNormal="60" workbookViewId="0">
      <selection activeCell="H39" sqref="H39"/>
    </sheetView>
  </sheetViews>
  <sheetFormatPr defaultColWidth="9.109375" defaultRowHeight="13.8" x14ac:dyDescent="0.3"/>
  <cols>
    <col min="1" max="2" width="9.109375" style="11" customWidth="1"/>
    <col min="3" max="5" width="28.5546875" style="11" customWidth="1"/>
    <col min="6" max="16384" width="9.109375" style="11"/>
  </cols>
  <sheetData>
    <row r="3" spans="1:5" ht="14.4" x14ac:dyDescent="0.3">
      <c r="A3" s="10" t="s">
        <v>12</v>
      </c>
      <c r="B3" s="9" t="s">
        <v>147</v>
      </c>
    </row>
    <row r="4" spans="1:5" ht="14.4" x14ac:dyDescent="0.3">
      <c r="A4" s="10" t="s">
        <v>10</v>
      </c>
      <c r="B4" s="9" t="s">
        <v>9</v>
      </c>
    </row>
    <row r="5" spans="1:5" ht="14.4" x14ac:dyDescent="0.3">
      <c r="A5" s="10" t="s">
        <v>11</v>
      </c>
      <c r="B5" s="9" t="s">
        <v>13</v>
      </c>
    </row>
    <row r="6" spans="1:5" ht="14.4" x14ac:dyDescent="0.3">
      <c r="A6" s="10" t="s">
        <v>16</v>
      </c>
      <c r="B6" s="9" t="s">
        <v>156</v>
      </c>
    </row>
    <row r="8" spans="1:5" ht="24" customHeight="1" x14ac:dyDescent="0.3">
      <c r="B8" s="6"/>
      <c r="C8" s="4" t="s">
        <v>77</v>
      </c>
      <c r="D8" s="4" t="s">
        <v>75</v>
      </c>
      <c r="E8" s="4" t="s">
        <v>76</v>
      </c>
    </row>
    <row r="9" spans="1:5" ht="14.4" x14ac:dyDescent="0.3">
      <c r="B9" s="1">
        <v>2017</v>
      </c>
      <c r="C9" s="38">
        <v>63.156100000000002</v>
      </c>
      <c r="D9" s="38">
        <v>67.142900000000012</v>
      </c>
      <c r="E9" s="38">
        <v>58.613499999999995</v>
      </c>
    </row>
    <row r="10" spans="1:5" ht="14.4" x14ac:dyDescent="0.3">
      <c r="B10" s="1">
        <v>2018</v>
      </c>
      <c r="C10" s="38">
        <v>64.620800000000003</v>
      </c>
      <c r="D10" s="38">
        <v>68.9255</v>
      </c>
      <c r="E10" s="38">
        <v>59.662800000000004</v>
      </c>
    </row>
    <row r="11" spans="1:5" ht="14.4" x14ac:dyDescent="0.3">
      <c r="B11" s="1">
        <v>2019</v>
      </c>
      <c r="C11" s="38">
        <v>65.289299999999997</v>
      </c>
      <c r="D11" s="38">
        <v>69.799000000000007</v>
      </c>
      <c r="E11" s="38">
        <v>60.4298</v>
      </c>
    </row>
    <row r="12" spans="1:5" ht="14.4" x14ac:dyDescent="0.3">
      <c r="B12" s="1">
        <v>2020</v>
      </c>
      <c r="C12" s="38">
        <v>65.775499999999994</v>
      </c>
      <c r="D12" s="38">
        <v>70.533799999999999</v>
      </c>
      <c r="E12" s="38">
        <v>61.433599999999998</v>
      </c>
    </row>
    <row r="13" spans="1:5" ht="14.4" x14ac:dyDescent="0.3">
      <c r="B13" s="1">
        <v>2021</v>
      </c>
      <c r="C13" s="38">
        <v>64.395499999999998</v>
      </c>
      <c r="D13" s="38">
        <v>69.922899999999998</v>
      </c>
      <c r="E13" s="38">
        <v>58.454799999999999</v>
      </c>
    </row>
    <row r="14" spans="1:5" ht="14.4" x14ac:dyDescent="0.3">
      <c r="B14" s="1">
        <v>2022</v>
      </c>
      <c r="C14" s="38">
        <v>64.8626</v>
      </c>
      <c r="D14" s="38">
        <v>69.730899999999991</v>
      </c>
      <c r="E14" s="38">
        <v>59.117799999999995</v>
      </c>
    </row>
    <row r="15" spans="1:5" ht="14.4" x14ac:dyDescent="0.3">
      <c r="B15" s="1">
        <v>2023</v>
      </c>
      <c r="C15" s="38">
        <v>64.376199999999997</v>
      </c>
      <c r="D15" s="38">
        <v>68.198700000000002</v>
      </c>
      <c r="E15" s="38">
        <v>59.613999999999997</v>
      </c>
    </row>
    <row r="16" spans="1:5" ht="14.4" x14ac:dyDescent="0.3">
      <c r="B16" s="1">
        <v>2024</v>
      </c>
      <c r="C16" s="38">
        <v>64.522999999999996</v>
      </c>
      <c r="D16" s="38">
        <v>69.015900000000002</v>
      </c>
      <c r="E16" s="38">
        <v>59.621599999999994</v>
      </c>
    </row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165CE-AD7B-4CA7-A4E9-7878401BD8B1}">
  <dimension ref="A3:J15"/>
  <sheetViews>
    <sheetView showGridLines="0" zoomScale="70" zoomScaleNormal="70" workbookViewId="0">
      <selection activeCell="E26" sqref="E26"/>
    </sheetView>
  </sheetViews>
  <sheetFormatPr defaultColWidth="9.109375" defaultRowHeight="13.8" x14ac:dyDescent="0.3"/>
  <cols>
    <col min="1" max="1" width="9.109375" style="11" customWidth="1"/>
    <col min="2" max="2" width="16.44140625" style="11" customWidth="1"/>
    <col min="3" max="4" width="9.109375" style="11"/>
    <col min="5" max="5" width="14.109375" style="11" bestFit="1" customWidth="1"/>
    <col min="6" max="16384" width="9.109375" style="11"/>
  </cols>
  <sheetData>
    <row r="3" spans="1:10" ht="14.4" x14ac:dyDescent="0.3">
      <c r="A3" s="10" t="s">
        <v>12</v>
      </c>
      <c r="B3" s="1" t="s">
        <v>148</v>
      </c>
    </row>
    <row r="4" spans="1:10" ht="14.4" x14ac:dyDescent="0.3">
      <c r="A4" s="10" t="s">
        <v>10</v>
      </c>
      <c r="B4" s="1" t="s">
        <v>9</v>
      </c>
    </row>
    <row r="5" spans="1:10" ht="14.4" x14ac:dyDescent="0.3">
      <c r="A5" s="10" t="s">
        <v>11</v>
      </c>
      <c r="B5" s="1" t="s">
        <v>13</v>
      </c>
    </row>
    <row r="6" spans="1:10" ht="14.4" x14ac:dyDescent="0.3">
      <c r="A6" s="10" t="s">
        <v>16</v>
      </c>
      <c r="B6" s="1" t="s">
        <v>74</v>
      </c>
    </row>
    <row r="8" spans="1:10" x14ac:dyDescent="0.3">
      <c r="B8" s="6"/>
      <c r="C8" s="4">
        <v>2017</v>
      </c>
      <c r="D8" s="4">
        <v>2018</v>
      </c>
      <c r="E8" s="4">
        <v>2019</v>
      </c>
      <c r="F8" s="4">
        <v>2020</v>
      </c>
      <c r="G8" s="4">
        <v>2021</v>
      </c>
      <c r="H8" s="4">
        <v>2022</v>
      </c>
      <c r="I8" s="4">
        <v>2023</v>
      </c>
      <c r="J8" s="4">
        <v>2024</v>
      </c>
    </row>
    <row r="9" spans="1:10" ht="14.4" x14ac:dyDescent="0.3">
      <c r="B9" s="1" t="s">
        <v>52</v>
      </c>
      <c r="C9" s="15">
        <v>8.65</v>
      </c>
      <c r="D9" s="15">
        <v>8.2799999999999994</v>
      </c>
      <c r="E9" s="15">
        <v>7.26</v>
      </c>
      <c r="F9" s="15">
        <v>6.22</v>
      </c>
      <c r="G9" s="15">
        <v>5.03</v>
      </c>
      <c r="H9" s="15">
        <v>5.34</v>
      </c>
      <c r="I9" s="15">
        <v>6.95</v>
      </c>
      <c r="J9" s="15">
        <v>6.93</v>
      </c>
    </row>
    <row r="10" spans="1:10" ht="14.4" x14ac:dyDescent="0.3">
      <c r="B10" s="1" t="s">
        <v>53</v>
      </c>
      <c r="C10" s="15">
        <v>22.07</v>
      </c>
      <c r="D10" s="15">
        <v>21.36</v>
      </c>
      <c r="E10" s="15">
        <v>20.39</v>
      </c>
      <c r="F10" s="15">
        <v>18.8</v>
      </c>
      <c r="G10" s="15">
        <v>15.57</v>
      </c>
      <c r="H10" s="15">
        <v>16.63</v>
      </c>
      <c r="I10" s="15">
        <v>19.91</v>
      </c>
      <c r="J10" s="15">
        <v>21.09</v>
      </c>
    </row>
    <row r="11" spans="1:10" ht="14.4" x14ac:dyDescent="0.3">
      <c r="B11" s="1" t="s">
        <v>54</v>
      </c>
      <c r="C11" s="15">
        <v>25.21</v>
      </c>
      <c r="D11" s="15">
        <v>27.57</v>
      </c>
      <c r="E11" s="15">
        <v>27.36</v>
      </c>
      <c r="F11" s="15">
        <v>26.24</v>
      </c>
      <c r="G11" s="15">
        <v>24.92</v>
      </c>
      <c r="H11" s="15">
        <v>26.08</v>
      </c>
      <c r="I11" s="15">
        <v>28.94</v>
      </c>
      <c r="J11" s="15">
        <v>28.689999999999998</v>
      </c>
    </row>
    <row r="12" spans="1:10" ht="14.4" x14ac:dyDescent="0.3">
      <c r="B12" s="1" t="s">
        <v>55</v>
      </c>
      <c r="C12" s="15">
        <v>22.46</v>
      </c>
      <c r="D12" s="15">
        <v>24.89</v>
      </c>
      <c r="E12" s="15">
        <v>26.13</v>
      </c>
      <c r="F12" s="15">
        <v>27.04</v>
      </c>
      <c r="G12" s="15">
        <v>27.28</v>
      </c>
      <c r="H12" s="15">
        <v>27.01</v>
      </c>
      <c r="I12" s="15">
        <v>27.12</v>
      </c>
      <c r="J12" s="15">
        <v>26.840000000000003</v>
      </c>
    </row>
    <row r="13" spans="1:10" ht="14.4" x14ac:dyDescent="0.3">
      <c r="B13" s="1" t="s">
        <v>56</v>
      </c>
      <c r="C13" s="15">
        <v>8.4</v>
      </c>
      <c r="D13" s="15">
        <v>12.02</v>
      </c>
      <c r="E13" s="15">
        <v>13.17</v>
      </c>
      <c r="F13" s="15">
        <v>13.95</v>
      </c>
      <c r="G13" s="15">
        <v>17.22</v>
      </c>
      <c r="H13" s="15">
        <v>15.8</v>
      </c>
      <c r="I13" s="15">
        <v>11.78</v>
      </c>
      <c r="J13" s="15">
        <v>11.540000000000001</v>
      </c>
    </row>
    <row r="14" spans="1:10" ht="14.4" x14ac:dyDescent="0.3">
      <c r="B14" s="1" t="s">
        <v>57</v>
      </c>
      <c r="C14" s="15">
        <v>13.21</v>
      </c>
      <c r="D14" s="15">
        <v>5.89</v>
      </c>
      <c r="E14" s="15">
        <v>5.69</v>
      </c>
      <c r="F14" s="15">
        <v>7.75</v>
      </c>
      <c r="G14" s="15">
        <v>9.98</v>
      </c>
      <c r="H14" s="15">
        <v>9.14</v>
      </c>
      <c r="I14" s="15">
        <v>5.3</v>
      </c>
      <c r="J14" s="15">
        <v>4.88</v>
      </c>
    </row>
    <row r="15" spans="1:10" x14ac:dyDescent="0.3">
      <c r="B15" s="12" t="s">
        <v>43</v>
      </c>
      <c r="C15" s="26">
        <v>100</v>
      </c>
      <c r="D15" s="26">
        <v>100</v>
      </c>
      <c r="E15" s="26">
        <v>100</v>
      </c>
      <c r="F15" s="26">
        <v>100</v>
      </c>
      <c r="G15" s="26">
        <v>100</v>
      </c>
      <c r="H15" s="26">
        <v>100</v>
      </c>
      <c r="I15" s="26">
        <v>100</v>
      </c>
      <c r="J15" s="26"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139D9-4353-4211-8438-66672B7D724B}">
  <dimension ref="A3:F29"/>
  <sheetViews>
    <sheetView showGridLines="0" zoomScale="80" zoomScaleNormal="80" workbookViewId="0">
      <selection activeCell="X16" sqref="X16"/>
    </sheetView>
  </sheetViews>
  <sheetFormatPr defaultColWidth="9.109375" defaultRowHeight="13.8" x14ac:dyDescent="0.3"/>
  <cols>
    <col min="1" max="2" width="9.109375" style="11" customWidth="1"/>
    <col min="3" max="3" width="9.109375" style="11"/>
    <col min="4" max="5" width="13.6640625" style="11" customWidth="1"/>
    <col min="6" max="16384" width="9.109375" style="11"/>
  </cols>
  <sheetData>
    <row r="3" spans="1:6" ht="14.4" x14ac:dyDescent="0.3">
      <c r="A3" s="10" t="s">
        <v>12</v>
      </c>
      <c r="B3" s="1" t="s">
        <v>105</v>
      </c>
    </row>
    <row r="4" spans="1:6" ht="14.4" x14ac:dyDescent="0.3">
      <c r="A4" s="10" t="s">
        <v>10</v>
      </c>
      <c r="B4" s="1" t="s">
        <v>27</v>
      </c>
      <c r="E4" s="13"/>
      <c r="F4" s="13"/>
    </row>
    <row r="5" spans="1:6" ht="14.4" x14ac:dyDescent="0.3">
      <c r="A5" s="10" t="s">
        <v>11</v>
      </c>
      <c r="B5" s="1" t="s">
        <v>13</v>
      </c>
      <c r="E5" s="13"/>
      <c r="F5" s="13"/>
    </row>
    <row r="6" spans="1:6" ht="14.4" x14ac:dyDescent="0.3">
      <c r="A6" s="10" t="s">
        <v>16</v>
      </c>
      <c r="B6" s="1" t="s">
        <v>149</v>
      </c>
      <c r="E6" s="13"/>
      <c r="F6" s="13"/>
    </row>
    <row r="7" spans="1:6" x14ac:dyDescent="0.3">
      <c r="E7" s="13"/>
      <c r="F7" s="13"/>
    </row>
    <row r="8" spans="1:6" ht="27.6" x14ac:dyDescent="0.3">
      <c r="B8" s="6"/>
      <c r="C8" s="4" t="s">
        <v>36</v>
      </c>
      <c r="D8" s="4" t="s">
        <v>37</v>
      </c>
      <c r="E8" s="4" t="s">
        <v>38</v>
      </c>
      <c r="F8" s="13"/>
    </row>
    <row r="9" spans="1:6" ht="14.4" x14ac:dyDescent="0.3">
      <c r="B9" s="1">
        <v>2017</v>
      </c>
      <c r="C9" s="18">
        <v>1489.009</v>
      </c>
      <c r="D9" s="18">
        <v>1616.13</v>
      </c>
      <c r="E9" s="18">
        <v>1686.806</v>
      </c>
      <c r="F9" s="13"/>
    </row>
    <row r="10" spans="1:6" ht="14.4" x14ac:dyDescent="0.3">
      <c r="B10" s="1">
        <v>2018</v>
      </c>
      <c r="C10" s="18">
        <v>1417.067</v>
      </c>
      <c r="D10" s="18">
        <v>1489.096</v>
      </c>
      <c r="E10" s="18">
        <v>1595.818</v>
      </c>
      <c r="F10" s="13"/>
    </row>
    <row r="11" spans="1:6" ht="14.4" x14ac:dyDescent="0.3">
      <c r="B11" s="1">
        <v>2019</v>
      </c>
      <c r="C11" s="18">
        <v>1491.2550000000001</v>
      </c>
      <c r="D11" s="18">
        <v>1565.6669999999999</v>
      </c>
      <c r="E11" s="18">
        <v>1685.0909999999999</v>
      </c>
      <c r="F11" s="13"/>
    </row>
    <row r="12" spans="1:6" ht="14.4" x14ac:dyDescent="0.3">
      <c r="B12" s="1">
        <v>2020</v>
      </c>
      <c r="C12" s="18">
        <v>1564.0630000000001</v>
      </c>
      <c r="D12" s="18">
        <v>1704.9770000000001</v>
      </c>
      <c r="E12" s="18">
        <v>1788.52</v>
      </c>
      <c r="F12" s="13"/>
    </row>
    <row r="13" spans="1:6" ht="14.4" x14ac:dyDescent="0.3">
      <c r="B13" s="1">
        <v>2021</v>
      </c>
      <c r="C13" s="18">
        <v>1554.7919999999999</v>
      </c>
      <c r="D13" s="18">
        <v>1655.1610000000003</v>
      </c>
      <c r="E13" s="18">
        <v>1785.5619999999999</v>
      </c>
      <c r="F13" s="13"/>
    </row>
    <row r="14" spans="1:6" ht="14.4" x14ac:dyDescent="0.3">
      <c r="B14" s="1">
        <v>2022</v>
      </c>
      <c r="C14" s="18">
        <v>3512.308</v>
      </c>
      <c r="D14" s="18">
        <v>3835.5249999999996</v>
      </c>
      <c r="E14" s="18">
        <v>4024.7849999999999</v>
      </c>
      <c r="F14" s="13"/>
    </row>
    <row r="15" spans="1:6" ht="14.4" x14ac:dyDescent="0.3">
      <c r="B15" s="1">
        <v>2023</v>
      </c>
      <c r="C15" s="18">
        <v>5017.3509999999997</v>
      </c>
      <c r="D15" s="18">
        <v>6169.1309999999994</v>
      </c>
      <c r="E15" s="18">
        <v>5974.8940000000002</v>
      </c>
      <c r="F15" s="13"/>
    </row>
    <row r="16" spans="1:6" ht="14.4" x14ac:dyDescent="0.3">
      <c r="B16" s="1">
        <v>2024</v>
      </c>
      <c r="C16" s="18">
        <v>4648.3069999999998</v>
      </c>
      <c r="D16" s="18">
        <v>5586.433</v>
      </c>
      <c r="E16" s="18">
        <v>5460.9790000000003</v>
      </c>
    </row>
    <row r="21" spans="3:6" x14ac:dyDescent="0.3">
      <c r="C21" s="13"/>
    </row>
    <row r="25" spans="3:6" x14ac:dyDescent="0.3">
      <c r="D25" s="48"/>
    </row>
    <row r="26" spans="3:6" x14ac:dyDescent="0.3">
      <c r="E26" s="13"/>
      <c r="F26" s="13"/>
    </row>
    <row r="27" spans="3:6" x14ac:dyDescent="0.3">
      <c r="E27" s="13"/>
      <c r="F27" s="13"/>
    </row>
    <row r="28" spans="3:6" x14ac:dyDescent="0.3">
      <c r="C28" s="13"/>
      <c r="E28" s="13"/>
      <c r="F28" s="13"/>
    </row>
    <row r="29" spans="3:6" x14ac:dyDescent="0.3">
      <c r="E29" s="13"/>
      <c r="F29" s="13"/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8997B-D845-4124-83FB-F4D016A19094}">
  <dimension ref="A3:F40"/>
  <sheetViews>
    <sheetView showGridLines="0" tabSelected="1" zoomScale="70" zoomScaleNormal="70" workbookViewId="0">
      <selection activeCell="Z26" sqref="Z26"/>
    </sheetView>
  </sheetViews>
  <sheetFormatPr defaultColWidth="9.109375" defaultRowHeight="13.8" x14ac:dyDescent="0.3"/>
  <cols>
    <col min="1" max="2" width="9.109375" style="11"/>
    <col min="3" max="3" width="23.109375" style="11" customWidth="1"/>
    <col min="4" max="4" width="21.5546875" style="11" customWidth="1"/>
    <col min="5" max="16384" width="9.109375" style="11"/>
  </cols>
  <sheetData>
    <row r="3" spans="1:4" ht="14.4" x14ac:dyDescent="0.3">
      <c r="A3" s="10" t="s">
        <v>12</v>
      </c>
      <c r="B3" s="1" t="s">
        <v>164</v>
      </c>
    </row>
    <row r="4" spans="1:4" ht="14.4" x14ac:dyDescent="0.3">
      <c r="A4" s="10" t="s">
        <v>10</v>
      </c>
      <c r="B4" s="1" t="s">
        <v>9</v>
      </c>
    </row>
    <row r="5" spans="1:4" ht="14.4" x14ac:dyDescent="0.3">
      <c r="A5" s="10" t="s">
        <v>11</v>
      </c>
      <c r="B5" s="1" t="s">
        <v>13</v>
      </c>
    </row>
    <row r="6" spans="1:4" ht="14.4" x14ac:dyDescent="0.3">
      <c r="A6" s="10" t="s">
        <v>16</v>
      </c>
      <c r="B6" s="1" t="s">
        <v>150</v>
      </c>
    </row>
    <row r="8" spans="1:4" ht="27.6" x14ac:dyDescent="0.3">
      <c r="B8" s="19"/>
      <c r="C8" s="4" t="s">
        <v>120</v>
      </c>
      <c r="D8" s="4" t="s">
        <v>121</v>
      </c>
    </row>
    <row r="9" spans="1:4" ht="14.4" x14ac:dyDescent="0.3">
      <c r="B9" s="1">
        <v>2017</v>
      </c>
      <c r="C9" s="18">
        <v>7002.5</v>
      </c>
      <c r="D9" s="18">
        <v>4442.5</v>
      </c>
    </row>
    <row r="10" spans="1:4" ht="14.4" x14ac:dyDescent="0.3">
      <c r="B10" s="1">
        <v>2018</v>
      </c>
      <c r="C10" s="18">
        <v>8291</v>
      </c>
      <c r="D10" s="18">
        <v>5191</v>
      </c>
    </row>
    <row r="11" spans="1:4" ht="14.4" x14ac:dyDescent="0.3">
      <c r="B11" s="1">
        <v>2019</v>
      </c>
      <c r="C11" s="18">
        <v>7524</v>
      </c>
      <c r="D11" s="18">
        <v>4870.5</v>
      </c>
    </row>
    <row r="12" spans="1:4" ht="14.4" x14ac:dyDescent="0.3">
      <c r="B12" s="1">
        <v>2020</v>
      </c>
      <c r="C12" s="18">
        <v>7802</v>
      </c>
      <c r="D12" s="18">
        <v>4965.75</v>
      </c>
    </row>
    <row r="13" spans="1:4" ht="14.4" x14ac:dyDescent="0.3">
      <c r="B13" s="1">
        <v>2021</v>
      </c>
      <c r="C13" s="18">
        <v>9037</v>
      </c>
      <c r="D13" s="18">
        <v>5724</v>
      </c>
    </row>
    <row r="14" spans="1:4" ht="14.4" x14ac:dyDescent="0.3">
      <c r="B14" s="1">
        <v>2022</v>
      </c>
      <c r="C14" s="18">
        <v>8862</v>
      </c>
      <c r="D14" s="18">
        <v>5668</v>
      </c>
    </row>
    <row r="15" spans="1:4" ht="14.4" x14ac:dyDescent="0.3">
      <c r="B15" s="1">
        <v>2023</v>
      </c>
      <c r="C15" s="18">
        <v>7679</v>
      </c>
      <c r="D15" s="18">
        <v>5004</v>
      </c>
    </row>
    <row r="16" spans="1:4" ht="14.4" x14ac:dyDescent="0.3">
      <c r="B16" s="1">
        <v>2024</v>
      </c>
      <c r="C16" s="18">
        <v>8620.5</v>
      </c>
      <c r="D16" s="18">
        <v>5450.5</v>
      </c>
    </row>
    <row r="40" spans="6:6" x14ac:dyDescent="0.3">
      <c r="F40" s="1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355B7-9545-4E08-B7D8-7FC990FC0479}">
  <dimension ref="A3:C14"/>
  <sheetViews>
    <sheetView zoomScale="90" zoomScaleNormal="90" workbookViewId="0">
      <selection activeCell="C26" sqref="C26"/>
    </sheetView>
  </sheetViews>
  <sheetFormatPr defaultColWidth="9.21875" defaultRowHeight="13.8" x14ac:dyDescent="0.3"/>
  <cols>
    <col min="1" max="1" width="13.5546875" style="11" customWidth="1"/>
    <col min="2" max="2" width="14.21875" style="11" customWidth="1"/>
    <col min="3" max="16384" width="9.21875" style="11"/>
  </cols>
  <sheetData>
    <row r="3" spans="1:3" ht="14.4" x14ac:dyDescent="0.3">
      <c r="A3" s="10" t="s">
        <v>12</v>
      </c>
      <c r="B3" s="9" t="s">
        <v>95</v>
      </c>
    </row>
    <row r="4" spans="1:3" ht="14.4" x14ac:dyDescent="0.3">
      <c r="A4" s="10" t="s">
        <v>10</v>
      </c>
      <c r="B4" s="9" t="s">
        <v>9</v>
      </c>
    </row>
    <row r="5" spans="1:3" ht="14.4" x14ac:dyDescent="0.3">
      <c r="A5" s="10" t="s">
        <v>11</v>
      </c>
      <c r="B5" s="9" t="s">
        <v>13</v>
      </c>
    </row>
    <row r="6" spans="1:3" ht="14.4" x14ac:dyDescent="0.3">
      <c r="A6" s="10" t="s">
        <v>16</v>
      </c>
      <c r="B6" s="9" t="s">
        <v>15</v>
      </c>
    </row>
    <row r="8" spans="1:3" x14ac:dyDescent="0.3">
      <c r="B8" s="4"/>
      <c r="C8" s="4">
        <v>2024</v>
      </c>
    </row>
    <row r="9" spans="1:3" ht="14.4" x14ac:dyDescent="0.3">
      <c r="B9" s="9" t="s">
        <v>4</v>
      </c>
      <c r="C9" s="24">
        <v>6.27</v>
      </c>
    </row>
    <row r="10" spans="1:3" ht="14.4" x14ac:dyDescent="0.3">
      <c r="B10" s="9" t="s">
        <v>5</v>
      </c>
      <c r="C10" s="24">
        <v>23.78</v>
      </c>
    </row>
    <row r="11" spans="1:3" ht="14.4" x14ac:dyDescent="0.3">
      <c r="B11" s="9" t="s">
        <v>6</v>
      </c>
      <c r="C11" s="25">
        <v>27.17</v>
      </c>
    </row>
    <row r="12" spans="1:3" ht="14.4" x14ac:dyDescent="0.3">
      <c r="B12" s="9" t="s">
        <v>7</v>
      </c>
      <c r="C12" s="24">
        <v>30.66</v>
      </c>
    </row>
    <row r="13" spans="1:3" ht="14.4" x14ac:dyDescent="0.3">
      <c r="B13" s="9" t="s">
        <v>8</v>
      </c>
      <c r="C13" s="24">
        <v>12.12</v>
      </c>
    </row>
    <row r="14" spans="1:3" ht="14.4" x14ac:dyDescent="0.3">
      <c r="B14" s="9" t="s">
        <v>43</v>
      </c>
      <c r="C14" s="24">
        <f>SUM(C9:C13)</f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3E3E-7EEB-4BA1-8559-A39C3F2189DE}">
  <dimension ref="A3:H10"/>
  <sheetViews>
    <sheetView showGridLines="0" zoomScale="90" zoomScaleNormal="90" workbookViewId="0">
      <selection activeCell="B16" sqref="B16"/>
    </sheetView>
  </sheetViews>
  <sheetFormatPr defaultColWidth="9.109375" defaultRowHeight="13.8" x14ac:dyDescent="0.25"/>
  <cols>
    <col min="1" max="1" width="9.109375" style="1" customWidth="1"/>
    <col min="2" max="2" width="12.88671875" style="1" customWidth="1"/>
    <col min="3" max="3" width="14.6640625" style="1" customWidth="1"/>
    <col min="4" max="4" width="11.33203125" style="1" customWidth="1"/>
    <col min="5" max="6" width="9.109375" style="1"/>
    <col min="7" max="7" width="9.88671875" style="1" customWidth="1"/>
    <col min="8" max="8" width="13" style="1" customWidth="1"/>
    <col min="9" max="16384" width="9.109375" style="1"/>
  </cols>
  <sheetData>
    <row r="3" spans="1:8" x14ac:dyDescent="0.25">
      <c r="A3" s="2" t="s">
        <v>12</v>
      </c>
      <c r="B3" s="1" t="s">
        <v>96</v>
      </c>
    </row>
    <row r="4" spans="1:8" x14ac:dyDescent="0.25">
      <c r="A4" s="2" t="s">
        <v>10</v>
      </c>
      <c r="B4" s="1" t="s">
        <v>9</v>
      </c>
    </row>
    <row r="5" spans="1:8" x14ac:dyDescent="0.25">
      <c r="A5" s="2" t="s">
        <v>11</v>
      </c>
      <c r="B5" s="1" t="s">
        <v>13</v>
      </c>
    </row>
    <row r="6" spans="1:8" x14ac:dyDescent="0.25">
      <c r="A6" s="2" t="s">
        <v>16</v>
      </c>
      <c r="B6" s="1" t="s">
        <v>113</v>
      </c>
    </row>
    <row r="8" spans="1:8" ht="17.25" customHeight="1" x14ac:dyDescent="0.25">
      <c r="B8" s="4"/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H8" s="4" t="s">
        <v>22</v>
      </c>
    </row>
    <row r="9" spans="1:8" x14ac:dyDescent="0.25">
      <c r="B9" s="3" t="s">
        <v>2</v>
      </c>
      <c r="C9" s="27">
        <v>6.9714</v>
      </c>
      <c r="D9" s="27">
        <v>14.985300000000001</v>
      </c>
      <c r="E9" s="27">
        <v>32.771700000000003</v>
      </c>
      <c r="F9" s="27">
        <v>21.3248</v>
      </c>
      <c r="G9" s="27">
        <v>11.6259</v>
      </c>
      <c r="H9" s="27">
        <v>12.321</v>
      </c>
    </row>
    <row r="10" spans="1:8" x14ac:dyDescent="0.25">
      <c r="B10" s="3" t="s">
        <v>0</v>
      </c>
      <c r="C10" s="27">
        <v>67.7928</v>
      </c>
      <c r="D10" s="27">
        <v>17.303100000000001</v>
      </c>
      <c r="E10" s="27">
        <v>9.5670999999999999</v>
      </c>
      <c r="F10" s="27">
        <v>2.9382999999999999</v>
      </c>
      <c r="G10" s="27">
        <v>1.2064999999999999</v>
      </c>
      <c r="H10" s="27">
        <v>1.1922999999999999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42C1-484E-4B81-9F99-C0035010EF9C}">
  <dimension ref="A3:G16"/>
  <sheetViews>
    <sheetView showGridLines="0" zoomScale="80" zoomScaleNormal="80" workbookViewId="0">
      <selection activeCell="S30" sqref="S30"/>
    </sheetView>
  </sheetViews>
  <sheetFormatPr defaultColWidth="9.109375" defaultRowHeight="13.8" x14ac:dyDescent="0.25"/>
  <cols>
    <col min="1" max="2" width="9.109375" style="1" customWidth="1"/>
    <col min="3" max="3" width="13" style="1" customWidth="1"/>
    <col min="4" max="6" width="9.109375" style="1"/>
    <col min="7" max="7" width="12.6640625" style="1" customWidth="1"/>
    <col min="8" max="16384" width="9.109375" style="1"/>
  </cols>
  <sheetData>
    <row r="3" spans="1:7" x14ac:dyDescent="0.25">
      <c r="A3" s="2" t="s">
        <v>12</v>
      </c>
      <c r="B3" s="1" t="s">
        <v>97</v>
      </c>
    </row>
    <row r="4" spans="1:7" x14ac:dyDescent="0.25">
      <c r="A4" s="2" t="s">
        <v>10</v>
      </c>
      <c r="B4" s="1" t="s">
        <v>9</v>
      </c>
    </row>
    <row r="5" spans="1:7" x14ac:dyDescent="0.25">
      <c r="A5" s="2" t="s">
        <v>11</v>
      </c>
      <c r="B5" s="1" t="s">
        <v>13</v>
      </c>
    </row>
    <row r="6" spans="1:7" x14ac:dyDescent="0.25">
      <c r="A6" s="2" t="s">
        <v>16</v>
      </c>
      <c r="B6" s="1" t="s">
        <v>133</v>
      </c>
    </row>
    <row r="8" spans="1:7" ht="27.6" x14ac:dyDescent="0.25">
      <c r="B8" s="4"/>
      <c r="C8" s="4" t="s">
        <v>112</v>
      </c>
      <c r="D8" s="4" t="s">
        <v>23</v>
      </c>
      <c r="E8" s="4" t="s">
        <v>24</v>
      </c>
      <c r="F8" s="4" t="s">
        <v>25</v>
      </c>
      <c r="G8" s="4" t="s">
        <v>26</v>
      </c>
    </row>
    <row r="9" spans="1:7" x14ac:dyDescent="0.25">
      <c r="B9" s="5">
        <v>2017</v>
      </c>
      <c r="C9" s="16">
        <v>61.895600000000002</v>
      </c>
      <c r="D9" s="16">
        <v>2.6076999999999999</v>
      </c>
      <c r="E9" s="16">
        <v>10.836399999999999</v>
      </c>
      <c r="F9" s="16">
        <v>16.277100000000001</v>
      </c>
      <c r="G9" s="16">
        <v>8.3832000000000004</v>
      </c>
    </row>
    <row r="10" spans="1:7" x14ac:dyDescent="0.25">
      <c r="B10" s="5">
        <v>2018</v>
      </c>
      <c r="C10" s="16">
        <v>59.448800000000006</v>
      </c>
      <c r="D10" s="16">
        <v>3.4379</v>
      </c>
      <c r="E10" s="16">
        <v>14.352699999999999</v>
      </c>
      <c r="F10" s="16">
        <v>17.6587</v>
      </c>
      <c r="G10" s="16">
        <v>5.1019000000000005</v>
      </c>
    </row>
    <row r="11" spans="1:7" x14ac:dyDescent="0.25">
      <c r="B11" s="5">
        <v>2019</v>
      </c>
      <c r="C11" s="16">
        <v>50.9985</v>
      </c>
      <c r="D11" s="16">
        <v>2.2464999999999997</v>
      </c>
      <c r="E11" s="16">
        <v>13.642799999999999</v>
      </c>
      <c r="F11" s="16">
        <v>22.407599999999999</v>
      </c>
      <c r="G11" s="16">
        <v>10.704599999999999</v>
      </c>
    </row>
    <row r="12" spans="1:7" x14ac:dyDescent="0.25">
      <c r="B12" s="5">
        <v>2020</v>
      </c>
      <c r="C12" s="16">
        <v>38.433800000000005</v>
      </c>
      <c r="D12" s="16">
        <v>7.0207000000000006</v>
      </c>
      <c r="E12" s="16">
        <v>13.553899999999999</v>
      </c>
      <c r="F12" s="16">
        <v>26.0426</v>
      </c>
      <c r="G12" s="16">
        <v>14.949000000000002</v>
      </c>
    </row>
    <row r="13" spans="1:7" x14ac:dyDescent="0.25">
      <c r="B13" s="5">
        <v>2021</v>
      </c>
      <c r="C13" s="16">
        <v>35.055299999999995</v>
      </c>
      <c r="D13" s="16">
        <v>7.2633000000000001</v>
      </c>
      <c r="E13" s="16">
        <v>19.224800000000002</v>
      </c>
      <c r="F13" s="16">
        <v>25.077899999999996</v>
      </c>
      <c r="G13" s="16">
        <v>13.3787</v>
      </c>
    </row>
    <row r="14" spans="1:7" x14ac:dyDescent="0.25">
      <c r="B14" s="5">
        <v>2022</v>
      </c>
      <c r="C14" s="16">
        <v>62.4572</v>
      </c>
      <c r="D14" s="16">
        <v>7.5445000000000002</v>
      </c>
      <c r="E14" s="16">
        <v>14.523099999999999</v>
      </c>
      <c r="F14" s="16">
        <v>9.3856999999999999</v>
      </c>
      <c r="G14" s="16">
        <v>6.0894999999999992</v>
      </c>
    </row>
    <row r="15" spans="1:7" x14ac:dyDescent="0.25">
      <c r="B15" s="5">
        <v>2023</v>
      </c>
      <c r="C15" s="16">
        <v>64.156399999999991</v>
      </c>
      <c r="D15" s="16">
        <v>8.2552000000000003</v>
      </c>
      <c r="E15" s="16">
        <v>16.489100000000001</v>
      </c>
      <c r="F15" s="16">
        <v>7.1368</v>
      </c>
      <c r="G15" s="16">
        <v>3.9624999999999999</v>
      </c>
    </row>
    <row r="16" spans="1:7" x14ac:dyDescent="0.25">
      <c r="B16" s="1">
        <v>2024</v>
      </c>
      <c r="C16" s="16">
        <v>78.2012</v>
      </c>
      <c r="D16" s="16">
        <v>7.3505000000000003</v>
      </c>
      <c r="E16" s="16">
        <v>10.4781</v>
      </c>
      <c r="F16" s="16">
        <v>2.3484000000000003</v>
      </c>
      <c r="G16" s="16">
        <v>1.6217999999999999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53E3E-45AC-4B3F-BA10-765E4FF748EC}">
  <dimension ref="A3:I11"/>
  <sheetViews>
    <sheetView showGridLines="0" zoomScale="70" zoomScaleNormal="70" workbookViewId="0">
      <selection activeCell="H14" sqref="H14"/>
    </sheetView>
  </sheetViews>
  <sheetFormatPr defaultColWidth="9.109375" defaultRowHeight="13.8" x14ac:dyDescent="0.3"/>
  <cols>
    <col min="1" max="1" width="9.109375" style="11" customWidth="1"/>
    <col min="2" max="2" width="11.6640625" style="11" bestFit="1" customWidth="1"/>
    <col min="3" max="3" width="12.44140625" style="11" customWidth="1"/>
    <col min="4" max="7" width="9.109375" style="11"/>
    <col min="8" max="8" width="12" style="11" customWidth="1"/>
    <col min="9" max="16384" width="9.109375" style="11"/>
  </cols>
  <sheetData>
    <row r="3" spans="1:9" ht="14.4" x14ac:dyDescent="0.3">
      <c r="A3" s="10" t="s">
        <v>12</v>
      </c>
      <c r="B3" s="9" t="s">
        <v>114</v>
      </c>
    </row>
    <row r="4" spans="1:9" ht="14.4" x14ac:dyDescent="0.3">
      <c r="A4" s="10" t="s">
        <v>10</v>
      </c>
      <c r="B4" s="9" t="s">
        <v>9</v>
      </c>
    </row>
    <row r="5" spans="1:9" ht="14.4" x14ac:dyDescent="0.3">
      <c r="A5" s="10" t="s">
        <v>11</v>
      </c>
      <c r="B5" s="9" t="s">
        <v>13</v>
      </c>
    </row>
    <row r="6" spans="1:9" ht="14.4" x14ac:dyDescent="0.3">
      <c r="A6" s="10" t="s">
        <v>16</v>
      </c>
      <c r="B6" s="9" t="s">
        <v>98</v>
      </c>
      <c r="C6" s="9"/>
    </row>
    <row r="8" spans="1:9" x14ac:dyDescent="0.3">
      <c r="B8" s="6"/>
      <c r="C8" s="4" t="s">
        <v>44</v>
      </c>
      <c r="D8" s="4" t="s">
        <v>45</v>
      </c>
      <c r="E8" s="4" t="s">
        <v>46</v>
      </c>
      <c r="F8" s="4" t="s">
        <v>50</v>
      </c>
      <c r="G8" s="4" t="s">
        <v>48</v>
      </c>
      <c r="H8" s="4" t="s">
        <v>49</v>
      </c>
      <c r="I8" s="4" t="s">
        <v>43</v>
      </c>
    </row>
    <row r="9" spans="1:9" ht="14.4" x14ac:dyDescent="0.3">
      <c r="B9" s="1" t="s">
        <v>2</v>
      </c>
      <c r="C9" s="34">
        <v>4.9704999999999995</v>
      </c>
      <c r="D9" s="34">
        <v>12.078800000000001</v>
      </c>
      <c r="E9" s="34">
        <v>21.2089</v>
      </c>
      <c r="F9" s="34">
        <v>14.764099999999999</v>
      </c>
      <c r="G9" s="34">
        <v>46.977699999999999</v>
      </c>
      <c r="H9" s="34">
        <v>0</v>
      </c>
      <c r="I9" s="31">
        <v>100</v>
      </c>
    </row>
    <row r="10" spans="1:9" ht="14.4" x14ac:dyDescent="0.3">
      <c r="B10" s="1" t="s">
        <v>0</v>
      </c>
      <c r="C10" s="34">
        <v>6.6713999999999993</v>
      </c>
      <c r="D10" s="34">
        <v>23.789899999999999</v>
      </c>
      <c r="E10" s="34">
        <v>33.967399999999998</v>
      </c>
      <c r="F10" s="34">
        <v>17.8566</v>
      </c>
      <c r="G10" s="34">
        <v>17.686299999999999</v>
      </c>
      <c r="H10" s="34">
        <v>2.8400000000000002E-2</v>
      </c>
      <c r="I10" s="31">
        <v>100</v>
      </c>
    </row>
    <row r="11" spans="1:9" ht="14.4" x14ac:dyDescent="0.3">
      <c r="B11" s="1"/>
      <c r="C11" s="7"/>
      <c r="D11" s="7"/>
      <c r="E11" s="7"/>
      <c r="F11" s="7"/>
      <c r="G11" s="7"/>
      <c r="H11" s="7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F933B-B628-4DAB-A680-2635D6FE9540}">
  <dimension ref="A3:J15"/>
  <sheetViews>
    <sheetView showGridLines="0" zoomScale="70" zoomScaleNormal="70" workbookViewId="0">
      <selection activeCell="I21" sqref="I21"/>
    </sheetView>
  </sheetViews>
  <sheetFormatPr defaultColWidth="9.109375" defaultRowHeight="13.8" x14ac:dyDescent="0.3"/>
  <cols>
    <col min="1" max="1" width="9.109375" style="11" customWidth="1"/>
    <col min="2" max="2" width="12.88671875" style="11" bestFit="1" customWidth="1"/>
    <col min="3" max="16384" width="9.109375" style="11"/>
  </cols>
  <sheetData>
    <row r="3" spans="1:10" ht="14.4" x14ac:dyDescent="0.3">
      <c r="A3" s="10" t="s">
        <v>12</v>
      </c>
      <c r="B3" s="1" t="s">
        <v>157</v>
      </c>
    </row>
    <row r="4" spans="1:10" ht="14.4" x14ac:dyDescent="0.3">
      <c r="A4" s="10" t="s">
        <v>10</v>
      </c>
      <c r="B4" s="1" t="s">
        <v>9</v>
      </c>
    </row>
    <row r="5" spans="1:10" ht="14.4" x14ac:dyDescent="0.3">
      <c r="A5" s="10" t="s">
        <v>11</v>
      </c>
      <c r="B5" s="1" t="s">
        <v>13</v>
      </c>
      <c r="C5" s="12"/>
      <c r="D5" s="12"/>
      <c r="E5" s="12"/>
      <c r="F5" s="12"/>
      <c r="G5" s="12"/>
      <c r="H5" s="12"/>
      <c r="I5" s="12"/>
    </row>
    <row r="6" spans="1:10" ht="14.4" x14ac:dyDescent="0.3">
      <c r="A6" s="10" t="s">
        <v>16</v>
      </c>
      <c r="B6" s="1" t="s">
        <v>99</v>
      </c>
    </row>
    <row r="8" spans="1:10" x14ac:dyDescent="0.3">
      <c r="B8" s="28"/>
      <c r="C8" s="4">
        <v>2017</v>
      </c>
      <c r="D8" s="4">
        <v>2018</v>
      </c>
      <c r="E8" s="4">
        <v>2019</v>
      </c>
      <c r="F8" s="4">
        <v>2020</v>
      </c>
      <c r="G8" s="4">
        <v>2021</v>
      </c>
      <c r="H8" s="4">
        <v>2022</v>
      </c>
      <c r="I8" s="4">
        <v>2023</v>
      </c>
      <c r="J8" s="4">
        <v>2024</v>
      </c>
    </row>
    <row r="9" spans="1:10" ht="14.4" x14ac:dyDescent="0.3">
      <c r="B9" s="29" t="s">
        <v>44</v>
      </c>
      <c r="C9" s="35">
        <v>6.2327000000000004</v>
      </c>
      <c r="D9" s="35">
        <v>5.4390999999999998</v>
      </c>
      <c r="E9" s="35">
        <v>5.1204999999999998</v>
      </c>
      <c r="F9" s="35">
        <v>4.5754999999999999</v>
      </c>
      <c r="G9" s="35">
        <v>4.1029</v>
      </c>
      <c r="H9" s="35">
        <v>4.4368999999999996</v>
      </c>
      <c r="I9" s="35">
        <v>5.0170000000000003</v>
      </c>
      <c r="J9" s="35">
        <v>4.9704999999999995</v>
      </c>
    </row>
    <row r="10" spans="1:10" ht="14.4" x14ac:dyDescent="0.3">
      <c r="B10" s="29" t="s">
        <v>45</v>
      </c>
      <c r="C10" s="35">
        <v>14.0558</v>
      </c>
      <c r="D10" s="35">
        <v>12.710699999999999</v>
      </c>
      <c r="E10" s="35">
        <v>12.0953</v>
      </c>
      <c r="F10" s="35">
        <v>11.161099999999999</v>
      </c>
      <c r="G10" s="35">
        <v>11.4725</v>
      </c>
      <c r="H10" s="35">
        <v>12.2597</v>
      </c>
      <c r="I10" s="35">
        <v>13.8155</v>
      </c>
      <c r="J10" s="35">
        <v>12.078800000000001</v>
      </c>
    </row>
    <row r="11" spans="1:10" ht="14.4" x14ac:dyDescent="0.3">
      <c r="B11" s="29" t="s">
        <v>46</v>
      </c>
      <c r="C11" s="35">
        <v>21.9754</v>
      </c>
      <c r="D11" s="35">
        <v>20.019100000000002</v>
      </c>
      <c r="E11" s="35">
        <v>18.4068</v>
      </c>
      <c r="F11" s="35">
        <v>18.8644</v>
      </c>
      <c r="G11" s="35">
        <v>21.081299999999999</v>
      </c>
      <c r="H11" s="35">
        <v>20.136499999999998</v>
      </c>
      <c r="I11" s="35">
        <v>21.4316</v>
      </c>
      <c r="J11" s="35">
        <v>21.2089</v>
      </c>
    </row>
    <row r="12" spans="1:10" ht="14.4" x14ac:dyDescent="0.3">
      <c r="B12" s="29" t="s">
        <v>47</v>
      </c>
      <c r="C12" s="35">
        <v>14.738299999999999</v>
      </c>
      <c r="D12" s="35">
        <v>14.088800000000001</v>
      </c>
      <c r="E12" s="35">
        <v>14.142099999999999</v>
      </c>
      <c r="F12" s="35">
        <v>13.283800000000001</v>
      </c>
      <c r="G12" s="35">
        <v>14.774699999999999</v>
      </c>
      <c r="H12" s="35">
        <v>14.136899999999999</v>
      </c>
      <c r="I12" s="35">
        <v>14.358799999999999</v>
      </c>
      <c r="J12" s="35">
        <v>14.764099999999999</v>
      </c>
    </row>
    <row r="13" spans="1:10" ht="14.4" x14ac:dyDescent="0.3">
      <c r="B13" s="29" t="s">
        <v>48</v>
      </c>
      <c r="C13" s="35">
        <v>42.888399999999997</v>
      </c>
      <c r="D13" s="35">
        <v>47.683599999999998</v>
      </c>
      <c r="E13" s="35">
        <v>50.114099999999993</v>
      </c>
      <c r="F13" s="35">
        <v>52.010199999999998</v>
      </c>
      <c r="G13" s="35">
        <v>48.518999999999998</v>
      </c>
      <c r="H13" s="35">
        <v>46.901399999999995</v>
      </c>
      <c r="I13" s="35">
        <v>44.652700000000003</v>
      </c>
      <c r="J13" s="35">
        <v>46.977699999999999</v>
      </c>
    </row>
    <row r="14" spans="1:10" ht="14.4" x14ac:dyDescent="0.3">
      <c r="B14" s="29" t="s">
        <v>49</v>
      </c>
      <c r="C14" s="35">
        <v>0.1095</v>
      </c>
      <c r="D14" s="35">
        <v>5.8600000000000006E-2</v>
      </c>
      <c r="E14" s="35">
        <v>0.1212</v>
      </c>
      <c r="F14" s="35">
        <v>0.105</v>
      </c>
      <c r="G14" s="35">
        <v>4.9600000000000005E-2</v>
      </c>
      <c r="H14" s="35">
        <v>2.1286</v>
      </c>
      <c r="I14" s="35">
        <v>0.72430000000000005</v>
      </c>
      <c r="J14" s="35">
        <v>0.38900000000000001</v>
      </c>
    </row>
    <row r="15" spans="1:10" ht="14.4" x14ac:dyDescent="0.3">
      <c r="B15" s="30" t="s">
        <v>43</v>
      </c>
      <c r="C15" s="31">
        <v>100</v>
      </c>
      <c r="D15" s="31">
        <v>100</v>
      </c>
      <c r="E15" s="31">
        <v>100</v>
      </c>
      <c r="F15" s="31">
        <v>100</v>
      </c>
      <c r="G15" s="31">
        <v>100</v>
      </c>
      <c r="H15" s="31">
        <v>100</v>
      </c>
      <c r="I15" s="31">
        <v>100</v>
      </c>
      <c r="J15" s="31"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15C35-BE8D-4106-9003-DD07A0F529EF}">
  <dimension ref="A3:E16"/>
  <sheetViews>
    <sheetView showGridLines="0" zoomScale="60" zoomScaleNormal="60" workbookViewId="0">
      <selection activeCell="D19" sqref="D19"/>
    </sheetView>
  </sheetViews>
  <sheetFormatPr defaultColWidth="9.109375" defaultRowHeight="13.8" x14ac:dyDescent="0.3"/>
  <cols>
    <col min="1" max="2" width="9.109375" style="11" customWidth="1"/>
    <col min="3" max="5" width="28.5546875" style="11" customWidth="1"/>
    <col min="6" max="16384" width="9.109375" style="11"/>
  </cols>
  <sheetData>
    <row r="3" spans="1:5" ht="14.4" x14ac:dyDescent="0.3">
      <c r="A3" s="10" t="s">
        <v>12</v>
      </c>
      <c r="B3" s="9" t="s">
        <v>134</v>
      </c>
    </row>
    <row r="4" spans="1:5" ht="14.4" x14ac:dyDescent="0.3">
      <c r="A4" s="10" t="s">
        <v>10</v>
      </c>
      <c r="B4" s="9" t="s">
        <v>9</v>
      </c>
    </row>
    <row r="5" spans="1:5" ht="14.4" x14ac:dyDescent="0.3">
      <c r="A5" s="10" t="s">
        <v>11</v>
      </c>
      <c r="B5" s="9" t="s">
        <v>13</v>
      </c>
    </row>
    <row r="6" spans="1:5" ht="14.4" x14ac:dyDescent="0.3">
      <c r="A6" s="10" t="s">
        <v>16</v>
      </c>
      <c r="B6" s="9" t="s">
        <v>115</v>
      </c>
    </row>
    <row r="8" spans="1:5" ht="24" customHeight="1" x14ac:dyDescent="0.3">
      <c r="B8" s="6"/>
      <c r="C8" s="4" t="s">
        <v>51</v>
      </c>
      <c r="D8" s="4" t="s">
        <v>75</v>
      </c>
      <c r="E8" s="4" t="s">
        <v>76</v>
      </c>
    </row>
    <row r="9" spans="1:5" ht="14.4" x14ac:dyDescent="0.3">
      <c r="B9" s="1">
        <v>2017</v>
      </c>
      <c r="C9">
        <v>286</v>
      </c>
      <c r="D9">
        <v>295</v>
      </c>
      <c r="E9">
        <v>275</v>
      </c>
    </row>
    <row r="10" spans="1:5" ht="14.4" x14ac:dyDescent="0.3">
      <c r="B10" s="1">
        <v>2018</v>
      </c>
      <c r="C10">
        <v>275</v>
      </c>
      <c r="D10">
        <v>280</v>
      </c>
      <c r="E10">
        <v>268</v>
      </c>
    </row>
    <row r="11" spans="1:5" ht="14.4" x14ac:dyDescent="0.3">
      <c r="B11" s="1">
        <v>2019</v>
      </c>
      <c r="C11">
        <v>282</v>
      </c>
      <c r="D11">
        <v>288</v>
      </c>
      <c r="E11">
        <v>274</v>
      </c>
    </row>
    <row r="12" spans="1:5" ht="14.4" x14ac:dyDescent="0.3">
      <c r="B12" s="1">
        <v>2020</v>
      </c>
      <c r="C12">
        <v>292</v>
      </c>
      <c r="D12">
        <v>306</v>
      </c>
      <c r="E12">
        <v>278</v>
      </c>
    </row>
    <row r="13" spans="1:5" ht="14.4" x14ac:dyDescent="0.3">
      <c r="B13" s="1">
        <v>2021</v>
      </c>
      <c r="C13">
        <v>313</v>
      </c>
      <c r="D13">
        <v>330</v>
      </c>
      <c r="E13">
        <v>291</v>
      </c>
    </row>
    <row r="14" spans="1:5" ht="14.4" x14ac:dyDescent="0.3">
      <c r="B14" s="1">
        <v>2022</v>
      </c>
      <c r="C14">
        <v>306</v>
      </c>
      <c r="D14">
        <v>319</v>
      </c>
      <c r="E14">
        <v>289</v>
      </c>
    </row>
    <row r="15" spans="1:5" ht="14.4" x14ac:dyDescent="0.3">
      <c r="B15" s="1">
        <v>2023</v>
      </c>
      <c r="C15">
        <v>281</v>
      </c>
      <c r="D15">
        <v>288</v>
      </c>
      <c r="E15">
        <v>270</v>
      </c>
    </row>
    <row r="16" spans="1:5" ht="14.4" x14ac:dyDescent="0.3">
      <c r="B16" s="1">
        <v>2024</v>
      </c>
      <c r="C16">
        <v>278</v>
      </c>
      <c r="D16">
        <v>289</v>
      </c>
      <c r="E16">
        <v>263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34</vt:i4>
      </vt:variant>
      <vt:variant>
        <vt:lpstr>Namngivna områden</vt:lpstr>
      </vt:variant>
      <vt:variant>
        <vt:i4>3</vt:i4>
      </vt:variant>
    </vt:vector>
  </HeadingPairs>
  <TitlesOfParts>
    <vt:vector size="37" baseType="lpstr">
      <vt:lpstr>1.</vt:lpstr>
      <vt:lpstr>2. </vt:lpstr>
      <vt:lpstr>3. </vt:lpstr>
      <vt:lpstr>4. </vt:lpstr>
      <vt:lpstr>5.</vt:lpstr>
      <vt:lpstr>6.</vt:lpstr>
      <vt:lpstr>7.</vt:lpstr>
      <vt:lpstr>8.</vt:lpstr>
      <vt:lpstr>9.</vt:lpstr>
      <vt:lpstr>10.</vt:lpstr>
      <vt:lpstr>11.</vt:lpstr>
      <vt:lpstr>12.</vt:lpstr>
      <vt:lpstr>13.</vt:lpstr>
      <vt:lpstr>F1.</vt:lpstr>
      <vt:lpstr>F2.</vt:lpstr>
      <vt:lpstr>F3.</vt:lpstr>
      <vt:lpstr>14.</vt:lpstr>
      <vt:lpstr>15.</vt:lpstr>
      <vt:lpstr>16.</vt:lpstr>
      <vt:lpstr>17.</vt:lpstr>
      <vt:lpstr>F4.</vt:lpstr>
      <vt:lpstr>F5.</vt:lpstr>
      <vt:lpstr>18.</vt:lpstr>
      <vt:lpstr>19.</vt:lpstr>
      <vt:lpstr>20.</vt:lpstr>
      <vt:lpstr>21.</vt:lpstr>
      <vt:lpstr>22.</vt:lpstr>
      <vt:lpstr>23.</vt:lpstr>
      <vt:lpstr>24.</vt:lpstr>
      <vt:lpstr>B1.</vt:lpstr>
      <vt:lpstr>B2.</vt:lpstr>
      <vt:lpstr>B3.</vt:lpstr>
      <vt:lpstr>B4.</vt:lpstr>
      <vt:lpstr>B5.</vt:lpstr>
      <vt:lpstr>'2. '!_Ref158801546</vt:lpstr>
      <vt:lpstr>'3. '!_Ref158801559</vt:lpstr>
      <vt:lpstr>'4. '!_Ref158801559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Olausson</dc:creator>
  <cp:lastModifiedBy>Henrik Larsson</cp:lastModifiedBy>
  <dcterms:created xsi:type="dcterms:W3CDTF">2015-06-05T18:17:20Z</dcterms:created>
  <dcterms:modified xsi:type="dcterms:W3CDTF">2025-04-01T10:58:51Z</dcterms:modified>
</cp:coreProperties>
</file>