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i.se\dfs\Users_W7\toap\Desktop\"/>
    </mc:Choice>
  </mc:AlternateContent>
  <xr:revisionPtr revIDLastSave="0" documentId="8_{A556B1A5-BDC5-490A-B6AD-864F4112D84B}" xr6:coauthVersionLast="47" xr6:coauthVersionMax="47" xr10:uidLastSave="{00000000-0000-0000-0000-000000000000}"/>
  <bookViews>
    <workbookView xWindow="-28920" yWindow="-120" windowWidth="29040" windowHeight="15840" activeTab="2" xr2:uid="{00000000-000D-0000-FFFF-FFFF00000000}"/>
  </bookViews>
  <sheets>
    <sheet name="Instruktion" sheetId="3" r:id="rId1"/>
    <sheet name="Koncentrationsrisker - IRK" sheetId="1" r:id="rId2"/>
    <sheet name="Koncentrationsrisker - Schablon"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5" i="2" l="1"/>
  <c r="I46" i="2" s="1"/>
  <c r="I47" i="2" s="1"/>
  <c r="E45" i="2"/>
  <c r="E46" i="2" s="1"/>
  <c r="B45" i="2"/>
  <c r="B46" i="2" s="1"/>
  <c r="E34" i="2"/>
  <c r="E33" i="2"/>
  <c r="D49" i="2" s="1"/>
  <c r="H45" i="1"/>
  <c r="E45" i="1"/>
  <c r="E46" i="1" s="1"/>
  <c r="B45" i="1"/>
  <c r="B46" i="1" s="1"/>
  <c r="E34" i="1"/>
  <c r="E33" i="1"/>
  <c r="D4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Emilie Jacobsson</author>
  </authors>
  <commentList>
    <comment ref="D32" authorId="0" shapeId="0" xr:uid="{00000000-0006-0000-0100-000001000000}">
      <text>
        <r>
          <rPr>
            <sz val="9"/>
            <color indexed="81"/>
            <rFont val="Tahoma"/>
            <family val="2"/>
          </rPr>
          <t xml:space="preserve">I de fall FI genomför en samlad kapitalbedömning för företag med mer än 90
procent av sitt totala exponeringsbelopp inom Sverige avser FI att göra en
separat bedömning av kapitalkravet för företagets koncentration inom Sverige.
För dessa företag avser FI att göra en bedömning av kapitalkrav baserat på hur
väldiversifierat det specifika företaget är inom Sverige. Kapitalkravet för geografisk koncentrationsrisk bedöms för dessa företag inte understiga 8 procent av kapitalkravet för kreditrisk i pelare 1 för den relevanta portföljen.
</t>
        </r>
      </text>
    </comment>
    <comment ref="A35" authorId="0" shapeId="0" xr:uid="{00000000-0006-0000-0100-000002000000}">
      <text>
        <r>
          <rPr>
            <sz val="9"/>
            <color indexed="81"/>
            <rFont val="Tahoma"/>
            <family val="2"/>
          </rPr>
          <t xml:space="preserve">”Pelare 1 kreditrisk": avser kapitalkrav baserat på de riskvägda exponeringsbelopp som rapporteras i COREP-rapport C02 rad 040 efter "motpartslösa tillgångar" i rad 450 exkluderas (rad 040 - rad 450).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Emilie Jacobsson</author>
  </authors>
  <commentList>
    <comment ref="D32" authorId="0" shapeId="0" xr:uid="{00000000-0006-0000-0200-000001000000}">
      <text>
        <r>
          <rPr>
            <sz val="9"/>
            <color indexed="81"/>
            <rFont val="Tahoma"/>
            <family val="2"/>
          </rPr>
          <t xml:space="preserve">I de fall FI genomför en samlad kapitalbedömning för företag med mer än 90
procent av sitt totala exponeringsbelopp inom Sverige avser FI att göra en
separat bedömning av kapitalkravet för företagets koncentration inom Sverige.
För dessa företag avser FI att göra en bedömning av kapitalkrav baserat på hur
väldiversifierat det specifika företaget är inom Sverige. Kapitalkravet för geografisk koncentrationsrisk bedöms för dessa företag inte understiga 8 procent av kapitalkravet för kreditrisk i pelare 1 för den relevanta portföljen.
</t>
        </r>
      </text>
    </comment>
  </commentList>
</comments>
</file>

<file path=xl/sharedStrings.xml><?xml version="1.0" encoding="utf-8"?>
<sst xmlns="http://schemas.openxmlformats.org/spreadsheetml/2006/main" count="163" uniqueCount="79">
  <si>
    <t>Bransch</t>
  </si>
  <si>
    <t>(TSEK)</t>
  </si>
  <si>
    <t>Region</t>
  </si>
  <si>
    <t>Namnkoncentrationer</t>
  </si>
  <si>
    <t>Kreditinstitut</t>
  </si>
  <si>
    <t>Sverige</t>
  </si>
  <si>
    <t>- I TSEK</t>
  </si>
  <si>
    <t>Norge</t>
  </si>
  <si>
    <t xml:space="preserve">- Som % av kapitalkravet för kreditrisk i pelare 1 </t>
  </si>
  <si>
    <t>Bostadskrediter</t>
  </si>
  <si>
    <t>Danmark</t>
  </si>
  <si>
    <t>Övriga krediter hushåll</t>
  </si>
  <si>
    <t>Finland</t>
  </si>
  <si>
    <t>Fastighetsverksamhet</t>
  </si>
  <si>
    <t>Estland</t>
  </si>
  <si>
    <t>Handel</t>
  </si>
  <si>
    <t>Lettland</t>
  </si>
  <si>
    <t>Hotell och restaurang</t>
  </si>
  <si>
    <t>Litauen</t>
  </si>
  <si>
    <t>Byggverksamhet</t>
  </si>
  <si>
    <t>Tyskland</t>
  </si>
  <si>
    <t>Tillverkning</t>
  </si>
  <si>
    <t>Polen</t>
  </si>
  <si>
    <t>Transport</t>
  </si>
  <si>
    <t>Storbritannien</t>
  </si>
  <si>
    <t>Skogs- och jordbruk</t>
  </si>
  <si>
    <t>Övriga Europa</t>
  </si>
  <si>
    <t>Övrig serviceverksamhet</t>
  </si>
  <si>
    <t>Ryssland</t>
  </si>
  <si>
    <t>Övrig företagsutlåning</t>
  </si>
  <si>
    <t>Japan</t>
  </si>
  <si>
    <t>Nordamerika</t>
  </si>
  <si>
    <t>Övriga länder</t>
  </si>
  <si>
    <t>Kapitalkrav</t>
  </si>
  <si>
    <t>Institut</t>
  </si>
  <si>
    <t>Företag</t>
  </si>
  <si>
    <t>Pelare 1 kreditrisk</t>
  </si>
  <si>
    <t>Koncentrationsrisker</t>
  </si>
  <si>
    <t>Motpart</t>
  </si>
  <si>
    <t>- i TSEK</t>
  </si>
  <si>
    <t>-Fylls i av institut som använder IRK-metoden för att beräkna riskvägda tillgångar</t>
  </si>
  <si>
    <t>Fyll i resultatet av Gordy-Lütkebohmerts metod</t>
  </si>
  <si>
    <t>(Procent)</t>
  </si>
  <si>
    <t>Institutets internt beräknade kapitalbehov</t>
  </si>
  <si>
    <t>för koncentrationerisker i kreditportföljen</t>
  </si>
  <si>
    <t>Kapitalkrav för kreditrisk i Pelare 1</t>
  </si>
  <si>
    <t>Fyll i exponering mot respektive bransch</t>
  </si>
  <si>
    <t>Fyll i exponering mot respektive region</t>
  </si>
  <si>
    <t>Totalexponering i kreditportföljen</t>
  </si>
  <si>
    <t>Fyll i institutets 30 största exponeringar</t>
  </si>
  <si>
    <t>Fyll i exponeringsbelopp mot respektive bransch</t>
  </si>
  <si>
    <t>Fyll i exponeringsbelopp mot respektive region</t>
  </si>
  <si>
    <t>För exponeringar där schablonmetoden används ska exponeringsvärde i enlighet med artikel 111 i tillsynsförordningen användas. För exponeringar där IRK-metoden används ska exponeringsbelopp i enlighet med artiklarna 166-168 i tillsynsförordningen användas. Undantag görs för säkerställda obligationer där exponeringsbeloppet utgör 10 % av värdet i enlighet med regelverket för stora exponeringar.</t>
  </si>
  <si>
    <t>Instruktion:</t>
  </si>
  <si>
    <t>För exponeringar där schablonmetoden används ska exponeringsvärde i enlighet med artikel 111 i tillsynsförordningen användas. Undantag görs för säkerställda obligationer där exponeringsbeloppet utgör 10 % av värdet i enlighet med regelverket för stora exponeringar.</t>
  </si>
  <si>
    <t>Kreditriskpåslag branschkoncentration</t>
  </si>
  <si>
    <t>Kreditriskpåslag geografisk koncentration</t>
  </si>
  <si>
    <t>Kreditriskpåslag enligt schablonmetoden</t>
  </si>
  <si>
    <t>HI</t>
  </si>
  <si>
    <t>Kreditriskpåslag</t>
  </si>
  <si>
    <t>AHI</t>
  </si>
  <si>
    <t>Totalt kapitalkrav för koncentrationsrisk</t>
  </si>
  <si>
    <t>Kreditriskpåslag namnkoncentration</t>
  </si>
  <si>
    <t>Instruktion att fylla i mall för koncentrationsriskberäkning</t>
  </si>
  <si>
    <t>-Fylls i av institut som använder schablonmetoden för att beräkna riskvägda tillgångar</t>
  </si>
  <si>
    <t>1. Allmänna principer</t>
  </si>
  <si>
    <t>2. Vilken flik ska fyllas i?</t>
  </si>
  <si>
    <t>3. Beräkning av koncentrationsrisk</t>
  </si>
  <si>
    <t>Region/geografi</t>
  </si>
  <si>
    <t>Avser samtliga exponeringar med undantag för motpartslösa exponeringar</t>
  </si>
  <si>
    <t>Namnkoncentration - Schablonmetoden</t>
  </si>
  <si>
    <t>Namnkoncentration - Internmetoden</t>
  </si>
  <si>
    <t>Schablonmetoden:</t>
  </si>
  <si>
    <t>Internmetoden:</t>
  </si>
  <si>
    <t>Avser kapitalkrav för exponeringsklassen företagsexponeringar</t>
  </si>
  <si>
    <t>Avser kapitalkrav för exponeringsklassen institutexponeringar</t>
  </si>
  <si>
    <t>Andel exponering</t>
  </si>
  <si>
    <t>Golv</t>
  </si>
  <si>
    <t>Kapitalkravsgolv geografisk koncentration om &gt;= 90% Sverige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</si>
</sst>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r_-;\-* #,##0.00\ _k_r_-;_-* &quot;-&quot;??\ _k_r_-;_-@_-"/>
    <numFmt numFmtId="165" formatCode="_-* #,##0\ _k_r_-;\-* #,##0\ _k_r_-;_-* &quot;-&quot;??\ _k_r_-;_-@_-"/>
    <numFmt numFmtId="166" formatCode="0.0%"/>
    <numFmt numFmtId="167" formatCode="0.000"/>
  </numFmts>
  <fonts count="18" x14ac:knownFonts="1">
    <font>
      <sz val="11"/>
      <color theme="1"/>
      <name val="Calibri"/>
      <family val="2"/>
      <scheme val="minor"/>
    </font>
    <font>
      <sz val="11"/>
      <color theme="1"/>
      <name val="Calibri"/>
      <family val="2"/>
      <scheme val="minor"/>
    </font>
    <font>
      <b/>
      <sz val="14"/>
      <name val="Arial"/>
      <family val="2"/>
    </font>
    <font>
      <sz val="10"/>
      <name val="Arial"/>
      <family val="2"/>
    </font>
    <font>
      <sz val="12"/>
      <name val="Times New Roman"/>
      <family val="1"/>
    </font>
    <font>
      <b/>
      <sz val="10"/>
      <name val="Arial"/>
      <family val="2"/>
    </font>
    <font>
      <sz val="14"/>
      <name val="Arial"/>
      <family val="2"/>
    </font>
    <font>
      <sz val="11"/>
      <color theme="1"/>
      <name val="Arial"/>
      <family val="2"/>
    </font>
    <font>
      <sz val="14"/>
      <color theme="1"/>
      <name val="Arial"/>
      <family val="2"/>
    </font>
    <font>
      <sz val="11"/>
      <name val="Arial"/>
      <family val="2"/>
    </font>
    <font>
      <sz val="10"/>
      <color theme="1"/>
      <name val="Calibri"/>
      <family val="2"/>
      <scheme val="minor"/>
    </font>
    <font>
      <sz val="10"/>
      <color theme="1"/>
      <name val="Arial"/>
      <family val="2"/>
    </font>
    <font>
      <b/>
      <sz val="14"/>
      <color theme="1"/>
      <name val="Arial"/>
      <family val="2"/>
    </font>
    <font>
      <b/>
      <sz val="11"/>
      <color theme="1"/>
      <name val="Calibri"/>
      <family val="2"/>
      <scheme val="minor"/>
    </font>
    <font>
      <b/>
      <sz val="14"/>
      <color theme="1"/>
      <name val="Calibri"/>
      <family val="2"/>
      <scheme val="minor"/>
    </font>
    <font>
      <b/>
      <sz val="18"/>
      <color theme="1"/>
      <name val="Calibri"/>
      <family val="2"/>
      <scheme val="minor"/>
    </font>
    <font>
      <b/>
      <sz val="12"/>
      <color theme="1"/>
      <name val="Calibri"/>
      <family val="2"/>
      <scheme val="minor"/>
    </font>
    <font>
      <sz val="9"/>
      <color indexed="8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1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7">
    <xf numFmtId="0" fontId="0" fillId="0" borderId="0" xfId="0"/>
    <xf numFmtId="0" fontId="2" fillId="2" borderId="0" xfId="0" applyFont="1" applyFill="1" applyBorder="1"/>
    <xf numFmtId="0" fontId="3" fillId="2" borderId="0" xfId="0" applyFont="1" applyFill="1" applyBorder="1"/>
    <xf numFmtId="0" fontId="0" fillId="2" borderId="0" xfId="0" applyFill="1" applyBorder="1"/>
    <xf numFmtId="0" fontId="2" fillId="2" borderId="0" xfId="0" applyFont="1" applyFill="1" applyBorder="1" applyAlignment="1">
      <alignment horizontal="left"/>
    </xf>
    <xf numFmtId="165" fontId="3" fillId="0" borderId="2" xfId="1" applyNumberFormat="1" applyFont="1" applyFill="1" applyBorder="1" applyProtection="1">
      <protection locked="0"/>
    </xf>
    <xf numFmtId="166" fontId="3" fillId="0" borderId="3" xfId="2" applyNumberFormat="1" applyFont="1" applyFill="1" applyBorder="1" applyProtection="1">
      <protection locked="0"/>
    </xf>
    <xf numFmtId="49" fontId="3" fillId="2" borderId="1" xfId="0" applyNumberFormat="1" applyFont="1" applyFill="1" applyBorder="1"/>
    <xf numFmtId="0" fontId="0" fillId="2" borderId="4" xfId="0" applyFill="1" applyBorder="1"/>
    <xf numFmtId="165" fontId="3" fillId="0" borderId="6" xfId="1" applyNumberFormat="1" applyFont="1" applyFill="1" applyBorder="1" applyProtection="1">
      <protection locked="0"/>
    </xf>
    <xf numFmtId="49" fontId="3" fillId="2" borderId="7" xfId="0" applyNumberFormat="1" applyFont="1" applyFill="1" applyBorder="1"/>
    <xf numFmtId="0" fontId="2" fillId="2" borderId="8" xfId="0" applyFont="1" applyFill="1" applyBorder="1"/>
    <xf numFmtId="9" fontId="3" fillId="0" borderId="9" xfId="2" applyFont="1" applyFill="1" applyBorder="1" applyProtection="1">
      <protection locked="0"/>
    </xf>
    <xf numFmtId="165" fontId="3" fillId="0" borderId="9" xfId="1" applyNumberFormat="1" applyFont="1" applyFill="1" applyBorder="1" applyProtection="1">
      <protection locked="0"/>
    </xf>
    <xf numFmtId="0" fontId="4" fillId="2" borderId="0" xfId="0" applyFont="1" applyFill="1" applyBorder="1" applyAlignment="1">
      <alignment horizontal="left"/>
    </xf>
    <xf numFmtId="0" fontId="0" fillId="2" borderId="0" xfId="0" applyFill="1" applyBorder="1" applyAlignment="1">
      <alignment horizontal="left"/>
    </xf>
    <xf numFmtId="0" fontId="6" fillId="2" borderId="0" xfId="0" applyFont="1" applyFill="1" applyBorder="1"/>
    <xf numFmtId="0" fontId="2" fillId="2" borderId="0" xfId="0" applyFont="1" applyFill="1" applyBorder="1" applyAlignment="1">
      <alignment wrapText="1"/>
    </xf>
    <xf numFmtId="0" fontId="0" fillId="2" borderId="0" xfId="0" applyFill="1"/>
    <xf numFmtId="0" fontId="7" fillId="0" borderId="0" xfId="0" quotePrefix="1" applyFont="1"/>
    <xf numFmtId="0" fontId="9" fillId="2" borderId="0" xfId="0" applyFont="1" applyFill="1" applyBorder="1"/>
    <xf numFmtId="0" fontId="3" fillId="2" borderId="0" xfId="0" applyFont="1" applyFill="1" applyBorder="1" applyAlignment="1">
      <alignment horizontal="left"/>
    </xf>
    <xf numFmtId="0" fontId="9" fillId="2" borderId="0" xfId="0" applyFont="1" applyFill="1" applyBorder="1" applyAlignment="1">
      <alignment horizontal="left"/>
    </xf>
    <xf numFmtId="166" fontId="3" fillId="0" borderId="1" xfId="2" applyNumberFormat="1" applyFont="1" applyFill="1" applyBorder="1" applyProtection="1">
      <protection locked="0"/>
    </xf>
    <xf numFmtId="165" fontId="3" fillId="2" borderId="0" xfId="1" applyNumberFormat="1" applyFont="1" applyFill="1" applyBorder="1" applyProtection="1">
      <protection locked="0"/>
    </xf>
    <xf numFmtId="0" fontId="10" fillId="2" borderId="0" xfId="0" applyFont="1" applyFill="1" applyBorder="1"/>
    <xf numFmtId="0" fontId="5" fillId="2" borderId="0" xfId="0" applyFont="1" applyFill="1" applyBorder="1"/>
    <xf numFmtId="0" fontId="0" fillId="2" borderId="10" xfId="0" quotePrefix="1" applyFill="1" applyBorder="1"/>
    <xf numFmtId="0" fontId="5" fillId="2" borderId="5" xfId="0" applyFont="1" applyFill="1" applyBorder="1"/>
    <xf numFmtId="0" fontId="12" fillId="0" borderId="0" xfId="0" applyFont="1"/>
    <xf numFmtId="0" fontId="3" fillId="2" borderId="1" xfId="0" applyFont="1" applyFill="1" applyBorder="1" applyAlignment="1">
      <alignment horizontal="left"/>
    </xf>
    <xf numFmtId="0" fontId="3" fillId="2" borderId="5" xfId="0" applyFont="1" applyFill="1" applyBorder="1" applyAlignment="1">
      <alignment horizontal="left"/>
    </xf>
    <xf numFmtId="0" fontId="3" fillId="2" borderId="7" xfId="0" applyFont="1" applyFill="1" applyBorder="1" applyAlignment="1">
      <alignment horizontal="left"/>
    </xf>
    <xf numFmtId="0" fontId="3" fillId="2" borderId="1" xfId="0" applyFont="1" applyFill="1" applyBorder="1" applyAlignment="1"/>
    <xf numFmtId="0" fontId="3" fillId="2" borderId="5" xfId="0" applyFont="1" applyFill="1" applyBorder="1" applyAlignment="1"/>
    <xf numFmtId="0" fontId="3" fillId="2" borderId="7" xfId="0" applyFont="1" applyFill="1" applyBorder="1" applyAlignment="1"/>
    <xf numFmtId="0" fontId="11" fillId="2" borderId="0" xfId="0" applyFont="1" applyFill="1" applyBorder="1"/>
    <xf numFmtId="0" fontId="10" fillId="0" borderId="2" xfId="0" applyFont="1" applyFill="1" applyBorder="1"/>
    <xf numFmtId="0" fontId="10" fillId="0" borderId="5" xfId="0" applyFont="1" applyFill="1" applyBorder="1"/>
    <xf numFmtId="0" fontId="5" fillId="0" borderId="6" xfId="0" applyFont="1" applyFill="1" applyBorder="1"/>
    <xf numFmtId="0" fontId="10" fillId="0" borderId="6" xfId="0" applyFont="1" applyFill="1" applyBorder="1"/>
    <xf numFmtId="0" fontId="10" fillId="0" borderId="5" xfId="0" applyFont="1" applyFill="1" applyBorder="1" applyAlignment="1">
      <alignment horizontal="left"/>
    </xf>
    <xf numFmtId="0" fontId="5" fillId="0" borderId="5" xfId="0" applyFont="1" applyFill="1" applyBorder="1"/>
    <xf numFmtId="0" fontId="10" fillId="0" borderId="7" xfId="0" applyFont="1" applyFill="1" applyBorder="1"/>
    <xf numFmtId="0" fontId="10" fillId="0" borderId="9" xfId="0" applyFont="1" applyFill="1" applyBorder="1"/>
    <xf numFmtId="0" fontId="10" fillId="0" borderId="11" xfId="0" applyFont="1" applyFill="1" applyBorder="1"/>
    <xf numFmtId="0" fontId="11" fillId="2" borderId="5" xfId="0" applyFont="1" applyFill="1" applyBorder="1"/>
    <xf numFmtId="0" fontId="11" fillId="2" borderId="7" xfId="0" applyFont="1" applyFill="1" applyBorder="1"/>
    <xf numFmtId="0" fontId="11" fillId="0" borderId="6" xfId="0" applyFont="1" applyFill="1" applyBorder="1" applyProtection="1">
      <protection locked="0"/>
    </xf>
    <xf numFmtId="0" fontId="11" fillId="0" borderId="9" xfId="0" applyFont="1" applyFill="1" applyBorder="1" applyProtection="1">
      <protection locked="0"/>
    </xf>
    <xf numFmtId="0" fontId="10" fillId="2" borderId="0" xfId="0" applyFont="1" applyFill="1"/>
    <xf numFmtId="0" fontId="10" fillId="0" borderId="0" xfId="0" applyFont="1"/>
    <xf numFmtId="0" fontId="2" fillId="2" borderId="0" xfId="0" applyFont="1" applyFill="1" applyBorder="1" applyAlignment="1"/>
    <xf numFmtId="0" fontId="0" fillId="2" borderId="0" xfId="0" applyFill="1" applyAlignment="1">
      <alignment wrapText="1"/>
    </xf>
    <xf numFmtId="0" fontId="11" fillId="2" borderId="1" xfId="0" applyFont="1" applyFill="1" applyBorder="1"/>
    <xf numFmtId="0" fontId="11" fillId="0" borderId="2" xfId="0" applyFont="1" applyFill="1" applyBorder="1" applyProtection="1">
      <protection locked="0"/>
    </xf>
    <xf numFmtId="0" fontId="0" fillId="0" borderId="2" xfId="0" applyFill="1" applyBorder="1"/>
    <xf numFmtId="0" fontId="0" fillId="3" borderId="0" xfId="0" applyFill="1" applyBorder="1"/>
    <xf numFmtId="0" fontId="8" fillId="3" borderId="0" xfId="0" applyFont="1" applyFill="1" applyBorder="1"/>
    <xf numFmtId="0" fontId="0" fillId="0" borderId="0" xfId="0" applyFill="1" applyBorder="1"/>
    <xf numFmtId="0" fontId="8" fillId="0" borderId="0" xfId="0" applyFont="1" applyFill="1" applyBorder="1"/>
    <xf numFmtId="0" fontId="7" fillId="0" borderId="0" xfId="0" applyFont="1" applyFill="1" applyBorder="1"/>
    <xf numFmtId="0" fontId="11" fillId="0" borderId="0" xfId="0" applyFont="1" applyFill="1" applyBorder="1"/>
    <xf numFmtId="0" fontId="2" fillId="0" borderId="9" xfId="0" applyFont="1" applyFill="1" applyBorder="1"/>
    <xf numFmtId="0" fontId="8" fillId="2" borderId="0" xfId="0" applyFont="1" applyFill="1" applyBorder="1"/>
    <xf numFmtId="0" fontId="7" fillId="2" borderId="0" xfId="0" applyFont="1" applyFill="1" applyBorder="1"/>
    <xf numFmtId="0" fontId="0" fillId="2" borderId="0" xfId="0" applyFont="1" applyFill="1" applyBorder="1"/>
    <xf numFmtId="0" fontId="0" fillId="2" borderId="0" xfId="0" quotePrefix="1" applyFill="1" applyBorder="1"/>
    <xf numFmtId="0" fontId="8" fillId="4" borderId="0" xfId="0" applyFont="1" applyFill="1"/>
    <xf numFmtId="0" fontId="0" fillId="4" borderId="0" xfId="0" applyFill="1"/>
    <xf numFmtId="0" fontId="0" fillId="4" borderId="0" xfId="0" applyFill="1" applyBorder="1"/>
    <xf numFmtId="0" fontId="7" fillId="4" borderId="0" xfId="0" applyFont="1" applyFill="1"/>
    <xf numFmtId="0" fontId="11" fillId="4" borderId="0" xfId="0" applyFont="1" applyFill="1"/>
    <xf numFmtId="0" fontId="0" fillId="4" borderId="0" xfId="0" applyFont="1" applyFill="1"/>
    <xf numFmtId="0" fontId="11" fillId="4" borderId="0" xfId="0" applyFont="1" applyFill="1" applyBorder="1"/>
    <xf numFmtId="0" fontId="11" fillId="4" borderId="1" xfId="0" applyFont="1" applyFill="1" applyBorder="1"/>
    <xf numFmtId="2" fontId="11" fillId="4" borderId="2" xfId="0" applyNumberFormat="1" applyFont="1" applyFill="1" applyBorder="1"/>
    <xf numFmtId="2" fontId="11" fillId="4" borderId="0" xfId="0" applyNumberFormat="1" applyFont="1" applyFill="1" applyBorder="1"/>
    <xf numFmtId="167" fontId="11" fillId="4" borderId="2" xfId="0" applyNumberFormat="1" applyFont="1" applyFill="1" applyBorder="1" applyAlignment="1">
      <alignment horizontal="right"/>
    </xf>
    <xf numFmtId="0" fontId="11" fillId="4" borderId="7" xfId="0" applyFont="1" applyFill="1" applyBorder="1"/>
    <xf numFmtId="3" fontId="11" fillId="0" borderId="9" xfId="0" applyNumberFormat="1" applyFont="1" applyFill="1" applyBorder="1"/>
    <xf numFmtId="3" fontId="11" fillId="4" borderId="0" xfId="0" applyNumberFormat="1" applyFont="1" applyFill="1" applyBorder="1"/>
    <xf numFmtId="0" fontId="11" fillId="4" borderId="5" xfId="0" applyFont="1" applyFill="1" applyBorder="1"/>
    <xf numFmtId="0" fontId="11" fillId="4" borderId="6" xfId="0" applyNumberFormat="1" applyFont="1" applyFill="1" applyBorder="1" applyAlignment="1">
      <alignment horizontal="right"/>
    </xf>
    <xf numFmtId="3" fontId="11" fillId="3" borderId="9" xfId="0" applyNumberFormat="1" applyFont="1" applyFill="1" applyBorder="1" applyAlignment="1">
      <alignment horizontal="right"/>
    </xf>
    <xf numFmtId="0" fontId="0" fillId="0" borderId="10" xfId="0" applyFill="1" applyBorder="1"/>
    <xf numFmtId="0" fontId="0" fillId="0" borderId="12" xfId="0" applyFill="1" applyBorder="1"/>
    <xf numFmtId="3" fontId="0" fillId="0" borderId="11" xfId="0" applyNumberFormat="1" applyFill="1" applyBorder="1"/>
    <xf numFmtId="0" fontId="0" fillId="3" borderId="0" xfId="0" applyFill="1"/>
    <xf numFmtId="0" fontId="11" fillId="4" borderId="10" xfId="0" applyFont="1" applyFill="1" applyBorder="1"/>
    <xf numFmtId="3" fontId="11" fillId="0" borderId="11" xfId="0" applyNumberFormat="1" applyFont="1" applyFill="1" applyBorder="1" applyAlignment="1">
      <alignment horizontal="center"/>
    </xf>
    <xf numFmtId="167" fontId="11" fillId="0" borderId="0" xfId="0" applyNumberFormat="1" applyFont="1" applyFill="1" applyBorder="1" applyAlignment="1">
      <alignment horizontal="right"/>
    </xf>
    <xf numFmtId="3" fontId="11" fillId="0" borderId="0" xfId="0" applyNumberFormat="1" applyFont="1" applyFill="1" applyBorder="1" applyAlignment="1">
      <alignment horizontal="right"/>
    </xf>
    <xf numFmtId="0" fontId="13" fillId="3" borderId="0" xfId="0" applyFont="1" applyFill="1"/>
    <xf numFmtId="0" fontId="14" fillId="3" borderId="0" xfId="0" applyFont="1" applyFill="1"/>
    <xf numFmtId="0" fontId="15" fillId="3" borderId="0" xfId="0" applyFont="1" applyFill="1"/>
    <xf numFmtId="0" fontId="0" fillId="3" borderId="0" xfId="0" applyFill="1" applyAlignment="1">
      <alignment wrapText="1"/>
    </xf>
    <xf numFmtId="0" fontId="16" fillId="3" borderId="0" xfId="0" applyFont="1" applyFill="1"/>
    <xf numFmtId="0" fontId="11" fillId="2" borderId="10" xfId="0" applyFont="1" applyFill="1" applyBorder="1"/>
    <xf numFmtId="0" fontId="11" fillId="0" borderId="11" xfId="0" applyFont="1" applyFill="1" applyBorder="1" applyProtection="1">
      <protection locked="0"/>
    </xf>
    <xf numFmtId="0" fontId="13" fillId="2" borderId="0" xfId="0" applyFont="1" applyFill="1" applyBorder="1"/>
    <xf numFmtId="166" fontId="11" fillId="0" borderId="2" xfId="2" applyNumberFormat="1" applyFont="1" applyFill="1" applyBorder="1" applyProtection="1">
      <protection locked="0"/>
    </xf>
    <xf numFmtId="0" fontId="3" fillId="0" borderId="6" xfId="0" applyFont="1" applyFill="1" applyBorder="1"/>
    <xf numFmtId="0" fontId="7" fillId="0" borderId="0" xfId="0" quotePrefix="1" applyFont="1" applyAlignment="1">
      <alignment wrapText="1"/>
    </xf>
    <xf numFmtId="0" fontId="0" fillId="0" borderId="0" xfId="0" applyAlignment="1">
      <alignment wrapText="1"/>
    </xf>
    <xf numFmtId="0" fontId="0" fillId="2" borderId="0" xfId="0" applyFill="1" applyAlignment="1">
      <alignment wrapText="1"/>
    </xf>
    <xf numFmtId="0" fontId="0" fillId="0" borderId="0" xfId="0" applyBorder="1" applyAlignment="1">
      <alignmen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480060</xdr:colOff>
      <xdr:row>101</xdr:row>
      <xdr:rowOff>129540</xdr:rowOff>
    </xdr:from>
    <xdr:to>
      <xdr:col>2</xdr:col>
      <xdr:colOff>228600</xdr:colOff>
      <xdr:row>104</xdr:row>
      <xdr:rowOff>45720</xdr:rowOff>
    </xdr:to>
    <xdr:sp macro="" textlink="">
      <xdr:nvSpPr>
        <xdr:cNvPr id="4" name="textruta 3">
          <a:extLst>
            <a:ext uri="{FF2B5EF4-FFF2-40B4-BE49-F238E27FC236}">
              <a16:creationId xmlns:a16="http://schemas.microsoft.com/office/drawing/2014/main" id="{00000000-0008-0000-0000-000004000000}"/>
            </a:ext>
          </a:extLst>
        </xdr:cNvPr>
        <xdr:cNvSpPr txBox="1"/>
      </xdr:nvSpPr>
      <xdr:spPr>
        <a:xfrm>
          <a:off x="480060" y="16764000"/>
          <a:ext cx="2194560" cy="464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1100"/>
            <a:t>Ange namnen för de 30 största motparterna</a:t>
          </a:r>
        </a:p>
      </xdr:txBody>
    </xdr:sp>
    <xdr:clientData/>
  </xdr:twoCellAnchor>
  <xdr:twoCellAnchor>
    <xdr:from>
      <xdr:col>0</xdr:col>
      <xdr:colOff>144780</xdr:colOff>
      <xdr:row>57</xdr:row>
      <xdr:rowOff>68580</xdr:rowOff>
    </xdr:from>
    <xdr:to>
      <xdr:col>12</xdr:col>
      <xdr:colOff>7620</xdr:colOff>
      <xdr:row>65</xdr:row>
      <xdr:rowOff>91440</xdr:rowOff>
    </xdr:to>
    <xdr:sp macro="" textlink="">
      <xdr:nvSpPr>
        <xdr:cNvPr id="8" name="textruta 7">
          <a:extLst>
            <a:ext uri="{FF2B5EF4-FFF2-40B4-BE49-F238E27FC236}">
              <a16:creationId xmlns:a16="http://schemas.microsoft.com/office/drawing/2014/main" id="{00000000-0008-0000-0000-000008000000}"/>
            </a:ext>
          </a:extLst>
        </xdr:cNvPr>
        <xdr:cNvSpPr txBox="1"/>
      </xdr:nvSpPr>
      <xdr:spPr>
        <a:xfrm>
          <a:off x="144780" y="10789920"/>
          <a:ext cx="8199120" cy="1485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Branschkoncentrationsrisk avser exponeringar mot kreditinstitut, bostadskrediter, övrig utlåning hushåll, fastighetsverksamhet, handel, hotell</a:t>
          </a:r>
        </a:p>
        <a:p>
          <a:r>
            <a:rPr lang="sv-SE" sz="1100">
              <a:solidFill>
                <a:schemeClr val="dk1"/>
              </a:solidFill>
              <a:effectLst/>
              <a:latin typeface="+mn-lt"/>
              <a:ea typeface="+mn-ea"/>
              <a:cs typeface="+mn-cs"/>
            </a:rPr>
            <a:t>och restaurang, byggverksamhet, tillverkning, transport, skogs- och jordbruk, övrig serviceverksamhet, samt övrig företagsutlåning. </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Exponeringsbeloppet för säkerställda obligationer beräknas till 10 % av exponeringsbeloppet och rapporteras som kreditinstitut.</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Exponeringar mot nationella regeringar och centralbanker, samt mot kommuner och landsting ingår inte i beräkningen för branschkoncentrationsrisk.</a:t>
          </a:r>
        </a:p>
        <a:p>
          <a:endParaRPr lang="sv-SE" sz="1100"/>
        </a:p>
      </xdr:txBody>
    </xdr:sp>
    <xdr:clientData/>
  </xdr:twoCellAnchor>
  <xdr:twoCellAnchor>
    <xdr:from>
      <xdr:col>1</xdr:col>
      <xdr:colOff>22860</xdr:colOff>
      <xdr:row>74</xdr:row>
      <xdr:rowOff>160020</xdr:rowOff>
    </xdr:from>
    <xdr:to>
      <xdr:col>12</xdr:col>
      <xdr:colOff>30480</xdr:colOff>
      <xdr:row>84</xdr:row>
      <xdr:rowOff>144780</xdr:rowOff>
    </xdr:to>
    <xdr:sp macro="" textlink="">
      <xdr:nvSpPr>
        <xdr:cNvPr id="9" name="textruta 8">
          <a:extLst>
            <a:ext uri="{FF2B5EF4-FFF2-40B4-BE49-F238E27FC236}">
              <a16:creationId xmlns:a16="http://schemas.microsoft.com/office/drawing/2014/main" id="{00000000-0008-0000-0000-000009000000}"/>
            </a:ext>
          </a:extLst>
        </xdr:cNvPr>
        <xdr:cNvSpPr txBox="1"/>
      </xdr:nvSpPr>
      <xdr:spPr>
        <a:xfrm>
          <a:off x="175260" y="14020800"/>
          <a:ext cx="8191500" cy="18135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Namnkoncentrationer ska inkludera de 30 största exponeringarna oavsett exponeringsklass, förutom för nationella regeringar och centralbanker (landsting och kommuner ska inkluderas).  </a:t>
          </a:r>
        </a:p>
        <a:p>
          <a:endParaRPr lang="sv-SE"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Exponeringsbeloppet för säkerställda obligationer beräknas till 10 % av exponeringsbeloppet. </a:t>
          </a:r>
        </a:p>
        <a:p>
          <a:endParaRPr lang="sv-SE"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sv-SE" sz="1100" b="0" i="0" baseline="0">
              <a:solidFill>
                <a:schemeClr val="dk1"/>
              </a:solidFill>
              <a:effectLst/>
              <a:latin typeface="+mn-lt"/>
              <a:ea typeface="+mn-ea"/>
              <a:cs typeface="+mn-cs"/>
            </a:rPr>
            <a:t>Vid beräkning av namnkoncentration skall exponeringsbelopp aggregeras på motpartsnivå. Med motpart avses företagsgrupper.</a:t>
          </a:r>
          <a:endParaRPr lang="sv-SE">
            <a:effectLst/>
          </a:endParaRP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Exponeringen mot en given motpart kan omfatta många olika typer av åttaganden däribland utlåning, obligationsinnehav, aktier och åtaganden utanför balansräkningen. Hänsyn kan tas till säkerheter såsom garantier, kreditderivat och finansiella säkerheter förutsatt att dessa medför en reell riskreduktion och att de är godkända som säkerheter enligt tillsynsförordningen.</a:t>
          </a:r>
        </a:p>
        <a:p>
          <a:endParaRPr lang="sv-SE" sz="1100"/>
        </a:p>
        <a:p>
          <a:endParaRPr lang="sv-SE" sz="1100"/>
        </a:p>
      </xdr:txBody>
    </xdr:sp>
    <xdr:clientData/>
  </xdr:twoCellAnchor>
  <xdr:twoCellAnchor>
    <xdr:from>
      <xdr:col>1</xdr:col>
      <xdr:colOff>15240</xdr:colOff>
      <xdr:row>68</xdr:row>
      <xdr:rowOff>15240</xdr:rowOff>
    </xdr:from>
    <xdr:to>
      <xdr:col>12</xdr:col>
      <xdr:colOff>22860</xdr:colOff>
      <xdr:row>72</xdr:row>
      <xdr:rowOff>114300</xdr:rowOff>
    </xdr:to>
    <xdr:sp macro="" textlink="">
      <xdr:nvSpPr>
        <xdr:cNvPr id="10" name="textruta 9">
          <a:extLst>
            <a:ext uri="{FF2B5EF4-FFF2-40B4-BE49-F238E27FC236}">
              <a16:creationId xmlns:a16="http://schemas.microsoft.com/office/drawing/2014/main" id="{00000000-0008-0000-0000-00000A000000}"/>
            </a:ext>
          </a:extLst>
        </xdr:cNvPr>
        <xdr:cNvSpPr txBox="1"/>
      </xdr:nvSpPr>
      <xdr:spPr>
        <a:xfrm>
          <a:off x="167640" y="12763500"/>
          <a:ext cx="8191500" cy="8305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Avser alla exponeringar oavsett exponeringsklass ska inkluderas (inklusive nationella regeringar och centralbanker, kommuner och landsting). </a:t>
          </a:r>
        </a:p>
        <a:p>
          <a:pPr marL="0" marR="0" indent="0" defTabSz="914400" eaLnBrk="1" fontAlgn="auto" latinLnBrk="0" hangingPunct="1">
            <a:lnSpc>
              <a:spcPct val="100000"/>
            </a:lnSpc>
            <a:spcBef>
              <a:spcPts val="0"/>
            </a:spcBef>
            <a:spcAft>
              <a:spcPts val="0"/>
            </a:spcAft>
            <a:buClrTx/>
            <a:buSzTx/>
            <a:buFontTx/>
            <a:buNone/>
            <a:tabLst/>
            <a:defRPr/>
          </a:pPr>
          <a:endParaRPr lang="sv-SE"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Exponeringsbeloppet för säkerställda obligationer beräknas till 10 % av exponeringsbeloppet.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a:solidFill>
              <a:schemeClr val="dk1"/>
            </a:solidFill>
            <a:effectLst/>
            <a:latin typeface="+mn-lt"/>
            <a:ea typeface="+mn-ea"/>
            <a:cs typeface="+mn-cs"/>
          </a:endParaRPr>
        </a:p>
        <a:p>
          <a:endParaRPr lang="sv-SE" sz="1100"/>
        </a:p>
      </xdr:txBody>
    </xdr:sp>
    <xdr:clientData/>
  </xdr:twoCellAnchor>
  <xdr:twoCellAnchor>
    <xdr:from>
      <xdr:col>1</xdr:col>
      <xdr:colOff>2407920</xdr:colOff>
      <xdr:row>88</xdr:row>
      <xdr:rowOff>91440</xdr:rowOff>
    </xdr:from>
    <xdr:to>
      <xdr:col>4</xdr:col>
      <xdr:colOff>205740</xdr:colOff>
      <xdr:row>117</xdr:row>
      <xdr:rowOff>68580</xdr:rowOff>
    </xdr:to>
    <xdr:sp macro="" textlink="">
      <xdr:nvSpPr>
        <xdr:cNvPr id="2" name="Vänster klammerparentes 1">
          <a:extLst>
            <a:ext uri="{FF2B5EF4-FFF2-40B4-BE49-F238E27FC236}">
              <a16:creationId xmlns:a16="http://schemas.microsoft.com/office/drawing/2014/main" id="{00000000-0008-0000-0000-000002000000}"/>
            </a:ext>
          </a:extLst>
        </xdr:cNvPr>
        <xdr:cNvSpPr/>
      </xdr:nvSpPr>
      <xdr:spPr>
        <a:xfrm>
          <a:off x="2407920" y="12519660"/>
          <a:ext cx="1051560" cy="5280660"/>
        </a:xfrm>
        <a:prstGeom prst="lef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sv-SE" sz="1100"/>
        </a:p>
      </xdr:txBody>
    </xdr:sp>
    <xdr:clientData/>
  </xdr:twoCellAnchor>
  <xdr:twoCellAnchor>
    <xdr:from>
      <xdr:col>1</xdr:col>
      <xdr:colOff>22860</xdr:colOff>
      <xdr:row>29</xdr:row>
      <xdr:rowOff>30480</xdr:rowOff>
    </xdr:from>
    <xdr:to>
      <xdr:col>13</xdr:col>
      <xdr:colOff>15240</xdr:colOff>
      <xdr:row>36</xdr:row>
      <xdr:rowOff>152400</xdr:rowOff>
    </xdr:to>
    <xdr:sp macro="" textlink="">
      <xdr:nvSpPr>
        <xdr:cNvPr id="11" name="textruta 10">
          <a:extLst>
            <a:ext uri="{FF2B5EF4-FFF2-40B4-BE49-F238E27FC236}">
              <a16:creationId xmlns:a16="http://schemas.microsoft.com/office/drawing/2014/main" id="{00000000-0008-0000-0000-00000B000000}"/>
            </a:ext>
          </a:extLst>
        </xdr:cNvPr>
        <xdr:cNvSpPr txBox="1"/>
      </xdr:nvSpPr>
      <xdr:spPr>
        <a:xfrm>
          <a:off x="175260" y="5539740"/>
          <a:ext cx="8785860" cy="14020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Har företaget ett tillstånd för internmodell</a:t>
          </a:r>
          <a:r>
            <a:rPr lang="sv-SE" sz="1100" baseline="0">
              <a:solidFill>
                <a:schemeClr val="dk1"/>
              </a:solidFill>
              <a:effectLst/>
              <a:latin typeface="+mn-lt"/>
              <a:ea typeface="+mn-ea"/>
              <a:cs typeface="+mn-cs"/>
            </a:rPr>
            <a:t> för beräkning av riskvägda tillgångar </a:t>
          </a:r>
          <a:r>
            <a:rPr lang="sv-SE" sz="1100">
              <a:solidFill>
                <a:schemeClr val="dk1"/>
              </a:solidFill>
              <a:effectLst/>
              <a:latin typeface="+mn-lt"/>
              <a:ea typeface="+mn-ea"/>
              <a:cs typeface="+mn-cs"/>
            </a:rPr>
            <a:t>ska information anges i fliken ”Koncentrationsrisker – IRK”. Använder företaget schablonmetoden för beräkning av riskvägda</a:t>
          </a:r>
          <a:r>
            <a:rPr lang="sv-SE" sz="1100" baseline="0">
              <a:solidFill>
                <a:schemeClr val="dk1"/>
              </a:solidFill>
              <a:effectLst/>
              <a:latin typeface="+mn-lt"/>
              <a:ea typeface="+mn-ea"/>
              <a:cs typeface="+mn-cs"/>
            </a:rPr>
            <a:t> tillgångar </a:t>
          </a:r>
          <a:r>
            <a:rPr lang="sv-SE" sz="1100">
              <a:solidFill>
                <a:schemeClr val="dk1"/>
              </a:solidFill>
              <a:effectLst/>
              <a:latin typeface="+mn-lt"/>
              <a:ea typeface="+mn-ea"/>
              <a:cs typeface="+mn-cs"/>
            </a:rPr>
            <a:t>ska information anges i fliken ”Koncentrationsrisker - Schablon”. </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Beräkningarna för region- och branschkoncentrationsrisk är identiska i båda flikarna Koncentrationsrisker – IRK” och ”Koncentrationsrisker - Schablon”.</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I de fall där företagen saknar egna estimat för exponeringsklasserna institutsexponeringar och företagsexponeringar används schablonmetoden för namnkoncentrationsrisk, dvs fliken ”Koncentrationsrisker - Schablon”.</a:t>
          </a:r>
        </a:p>
        <a:p>
          <a:endParaRPr lang="sv-SE" sz="1100">
            <a:solidFill>
              <a:schemeClr val="dk1"/>
            </a:solidFill>
            <a:effectLst/>
            <a:latin typeface="+mn-lt"/>
            <a:ea typeface="+mn-ea"/>
            <a:cs typeface="+mn-cs"/>
          </a:endParaRPr>
        </a:p>
      </xdr:txBody>
    </xdr:sp>
    <xdr:clientData/>
  </xdr:twoCellAnchor>
  <xdr:twoCellAnchor>
    <xdr:from>
      <xdr:col>1</xdr:col>
      <xdr:colOff>7620</xdr:colOff>
      <xdr:row>5</xdr:row>
      <xdr:rowOff>15240</xdr:rowOff>
    </xdr:from>
    <xdr:to>
      <xdr:col>13</xdr:col>
      <xdr:colOff>0</xdr:colOff>
      <xdr:row>26</xdr:row>
      <xdr:rowOff>83820</xdr:rowOff>
    </xdr:to>
    <xdr:sp macro="" textlink="">
      <xdr:nvSpPr>
        <xdr:cNvPr id="5" name="textruta 4">
          <a:extLst>
            <a:ext uri="{FF2B5EF4-FFF2-40B4-BE49-F238E27FC236}">
              <a16:creationId xmlns:a16="http://schemas.microsoft.com/office/drawing/2014/main" id="{00000000-0008-0000-0000-000005000000}"/>
            </a:ext>
          </a:extLst>
        </xdr:cNvPr>
        <xdr:cNvSpPr txBox="1"/>
      </xdr:nvSpPr>
      <xdr:spPr>
        <a:xfrm>
          <a:off x="160020" y="1089660"/>
          <a:ext cx="8785860" cy="39090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sv-SE" sz="1100" b="1">
              <a:solidFill>
                <a:schemeClr val="dk1"/>
              </a:solidFill>
              <a:effectLst/>
              <a:latin typeface="+mn-lt"/>
              <a:ea typeface="+mn-ea"/>
              <a:cs typeface="+mn-cs"/>
            </a:rPr>
            <a:t>Rapportering:</a:t>
          </a:r>
          <a:r>
            <a:rPr lang="sv-SE" sz="1100">
              <a:solidFill>
                <a:schemeClr val="dk1"/>
              </a:solidFill>
              <a:effectLst/>
              <a:latin typeface="+mn-lt"/>
              <a:ea typeface="+mn-ea"/>
              <a:cs typeface="+mn-cs"/>
            </a:rPr>
            <a:t> ska ske på företagets konsoliderade situation. </a:t>
          </a:r>
        </a:p>
        <a:p>
          <a:pPr lvl="0"/>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Eexponeringar:</a:t>
          </a:r>
        </a:p>
        <a:p>
          <a:pPr lvl="0"/>
          <a:endParaRPr lang="sv-SE" sz="1100" b="1">
            <a:solidFill>
              <a:schemeClr val="dk1"/>
            </a:solidFill>
            <a:effectLst/>
            <a:latin typeface="+mn-lt"/>
            <a:ea typeface="+mn-ea"/>
            <a:cs typeface="+mn-cs"/>
          </a:endParaRPr>
        </a:p>
        <a:p>
          <a:pPr lvl="1"/>
          <a:r>
            <a:rPr lang="sv-SE" sz="1100" b="1">
              <a:solidFill>
                <a:schemeClr val="dk1"/>
              </a:solidFill>
              <a:effectLst/>
              <a:latin typeface="+mn-lt"/>
              <a:ea typeface="+mn-ea"/>
              <a:cs typeface="+mn-cs"/>
            </a:rPr>
            <a:t>Schablonmetoden:</a:t>
          </a:r>
          <a:r>
            <a:rPr lang="sv-SE" sz="1100">
              <a:solidFill>
                <a:schemeClr val="dk1"/>
              </a:solidFill>
              <a:effectLst/>
              <a:latin typeface="+mn-lt"/>
              <a:ea typeface="+mn-ea"/>
              <a:cs typeface="+mn-cs"/>
            </a:rPr>
            <a:t> exponeringsvärde rapporteras i enlighet med artikel 111 i tillsynsförordningen.</a:t>
          </a:r>
        </a:p>
        <a:p>
          <a:pPr lvl="1"/>
          <a:r>
            <a:rPr lang="sv-SE" sz="1100" b="1">
              <a:solidFill>
                <a:schemeClr val="dk1"/>
              </a:solidFill>
              <a:effectLst/>
              <a:latin typeface="+mn-lt"/>
              <a:ea typeface="+mn-ea"/>
              <a:cs typeface="+mn-cs"/>
            </a:rPr>
            <a:t>Internmetod:</a:t>
          </a:r>
          <a:r>
            <a:rPr lang="sv-SE" sz="1100">
              <a:solidFill>
                <a:schemeClr val="dk1"/>
              </a:solidFill>
              <a:effectLst/>
              <a:latin typeface="+mn-lt"/>
              <a:ea typeface="+mn-ea"/>
              <a:cs typeface="+mn-cs"/>
            </a:rPr>
            <a:t> exponeringsbelopp rapporteras i enlighet med artiklarna 166-168 i tillsynsförordningen.</a:t>
          </a:r>
        </a:p>
        <a:p>
          <a:r>
            <a:rPr lang="sv-SE" sz="110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sv-SE" sz="1100" b="1" baseline="0">
              <a:solidFill>
                <a:schemeClr val="dk1"/>
              </a:solidFill>
              <a:effectLst/>
              <a:latin typeface="+mn-lt"/>
              <a:ea typeface="+mn-ea"/>
              <a:cs typeface="+mn-cs"/>
            </a:rPr>
            <a:t>               N</a:t>
          </a:r>
          <a:r>
            <a:rPr lang="sv-SE" sz="1100" b="1">
              <a:solidFill>
                <a:schemeClr val="dk1"/>
              </a:solidFill>
              <a:effectLst/>
              <a:latin typeface="+mn-lt"/>
              <a:ea typeface="+mn-ea"/>
              <a:cs typeface="+mn-cs"/>
            </a:rPr>
            <a:t>ationella regeringar och centralbanker:</a:t>
          </a:r>
          <a:r>
            <a:rPr lang="sv-SE" sz="1100">
              <a:solidFill>
                <a:schemeClr val="dk1"/>
              </a:solidFill>
              <a:effectLst/>
              <a:latin typeface="+mn-lt"/>
              <a:ea typeface="+mn-ea"/>
              <a:cs typeface="+mn-cs"/>
            </a:rPr>
            <a:t> definieras i enlighet med artikel 147 i tillsynsförordningen.</a:t>
          </a:r>
          <a:r>
            <a:rPr lang="sv-SE" sz="1100" b="1">
              <a:solidFill>
                <a:schemeClr val="dk1"/>
              </a:solidFill>
              <a:effectLst/>
              <a:latin typeface="+mn-lt"/>
              <a:ea typeface="+mn-ea"/>
              <a:cs typeface="+mn-cs"/>
            </a:rPr>
            <a:t> </a:t>
          </a:r>
          <a:endParaRPr lang="sv-SE">
            <a:effectLst/>
          </a:endParaRPr>
        </a:p>
        <a:p>
          <a:r>
            <a:rPr lang="sv-SE" sz="1100">
              <a:solidFill>
                <a:schemeClr val="dk1"/>
              </a:solidFill>
              <a:effectLst/>
              <a:latin typeface="+mn-lt"/>
              <a:ea typeface="+mn-ea"/>
              <a:cs typeface="+mn-cs"/>
            </a:rPr>
            <a:t>               </a:t>
          </a:r>
          <a:r>
            <a:rPr lang="sv-SE" sz="1100" b="1">
              <a:solidFill>
                <a:schemeClr val="dk1"/>
              </a:solidFill>
              <a:effectLst/>
              <a:latin typeface="+mn-lt"/>
              <a:ea typeface="+mn-ea"/>
              <a:cs typeface="+mn-cs"/>
            </a:rPr>
            <a:t>Säkerställda obligationer: </a:t>
          </a:r>
          <a:r>
            <a:rPr lang="sv-SE" sz="1100">
              <a:solidFill>
                <a:schemeClr val="dk1"/>
              </a:solidFill>
              <a:effectLst/>
              <a:latin typeface="+mn-lt"/>
              <a:ea typeface="+mn-ea"/>
              <a:cs typeface="+mn-cs"/>
            </a:rPr>
            <a:t>Undantag görs för säkerställda obligationer där exponeringsbeloppet utgör 10 % av värdet i enlighet med       regelverket för stora</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exponeringar.</a:t>
          </a:r>
        </a:p>
        <a:p>
          <a:r>
            <a:rPr lang="sv-SE" sz="1100">
              <a:solidFill>
                <a:schemeClr val="dk1"/>
              </a:solidFill>
              <a:effectLst/>
              <a:latin typeface="+mn-lt"/>
              <a:ea typeface="+mn-ea"/>
              <a:cs typeface="+mn-cs"/>
            </a:rPr>
            <a:t> </a:t>
          </a:r>
        </a:p>
        <a:p>
          <a:r>
            <a:rPr lang="sv-SE" sz="1100" b="1">
              <a:solidFill>
                <a:schemeClr val="dk1"/>
              </a:solidFill>
              <a:effectLst/>
              <a:latin typeface="+mn-lt"/>
              <a:ea typeface="+mn-ea"/>
              <a:cs typeface="+mn-cs"/>
            </a:rPr>
            <a:t>Kreditportföljen</a:t>
          </a:r>
          <a:r>
            <a:rPr lang="sv-SE" sz="1100">
              <a:solidFill>
                <a:schemeClr val="dk1"/>
              </a:solidFill>
              <a:effectLst/>
              <a:latin typeface="+mn-lt"/>
              <a:ea typeface="+mn-ea"/>
              <a:cs typeface="+mn-cs"/>
            </a:rPr>
            <a:t>: Med kreditportföljen avses samtliga exponeringar som skall kapitaltäckas enligt regelverket för kreditrisker i tillsynsförordningen,</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med undantag</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för motpartslösa exponeringar.</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Motpart vid beräkning av namnkoncentration: </a:t>
          </a:r>
          <a:r>
            <a:rPr lang="sv-SE" sz="1100">
              <a:solidFill>
                <a:schemeClr val="dk1"/>
              </a:solidFill>
              <a:effectLst/>
              <a:latin typeface="+mn-lt"/>
              <a:ea typeface="+mn-ea"/>
              <a:cs typeface="+mn-cs"/>
            </a:rPr>
            <a:t>Med motpart avses företagsgrupper.</a:t>
          </a:r>
        </a:p>
        <a:p>
          <a:pPr lvl="1"/>
          <a:r>
            <a:rPr lang="sv-SE" sz="1100" b="1">
              <a:solidFill>
                <a:schemeClr val="dk1"/>
              </a:solidFill>
              <a:effectLst/>
              <a:latin typeface="+mn-lt"/>
              <a:ea typeface="+mn-ea"/>
              <a:cs typeface="+mn-cs"/>
            </a:rPr>
            <a:t>Schablonmetoden: </a:t>
          </a:r>
          <a:r>
            <a:rPr lang="sv-SE" sz="1100">
              <a:solidFill>
                <a:schemeClr val="dk1"/>
              </a:solidFill>
              <a:effectLst/>
              <a:latin typeface="+mn-lt"/>
              <a:ea typeface="+mn-ea"/>
              <a:cs typeface="+mn-cs"/>
            </a:rPr>
            <a:t>Vid beräkning av namnkoncentration skall exponeringsbelopp aggregeras på motpartsnivå.</a:t>
          </a:r>
        </a:p>
        <a:p>
          <a:pPr lvl="1"/>
          <a:r>
            <a:rPr lang="sv-SE" sz="1100" b="1">
              <a:solidFill>
                <a:schemeClr val="dk1"/>
              </a:solidFill>
              <a:effectLst/>
              <a:latin typeface="+mn-lt"/>
              <a:ea typeface="+mn-ea"/>
              <a:cs typeface="+mn-cs"/>
            </a:rPr>
            <a:t>Internmetod: </a:t>
          </a:r>
          <a:r>
            <a:rPr lang="sv-SE" sz="1100">
              <a:solidFill>
                <a:schemeClr val="dk1"/>
              </a:solidFill>
              <a:effectLst/>
              <a:latin typeface="+mn-lt"/>
              <a:ea typeface="+mn-ea"/>
              <a:cs typeface="+mn-cs"/>
            </a:rPr>
            <a:t>Då banken har tillstånd att använda internmetoden skall PD och LGD för företagsgruppen beräknas som exponeringsviktat genomsnittligt PD respektive LGD.</a:t>
          </a:r>
        </a:p>
        <a:p>
          <a:endParaRPr lang="sv-SE" sz="1100"/>
        </a:p>
        <a:p>
          <a:r>
            <a:rPr lang="sv-SE" sz="1100"/>
            <a:t>Promemorian "FIs</a:t>
          </a:r>
          <a:r>
            <a:rPr lang="sv-SE" sz="1100" baseline="0"/>
            <a:t> metoder </a:t>
          </a:r>
          <a:r>
            <a:rPr lang="sv-SE" sz="1100" baseline="0">
              <a:solidFill>
                <a:schemeClr val="dk1"/>
              </a:solidFill>
              <a:latin typeface="+mn-lt"/>
              <a:ea typeface="+mn-ea"/>
              <a:cs typeface="+mn-cs"/>
            </a:rPr>
            <a:t>FI:s metoder för bedömning av enskilda risktyper inom pelare 2", </a:t>
          </a:r>
          <a:r>
            <a:rPr lang="sv-SE" sz="1100" b="0" i="0" u="none" strike="noStrike" baseline="0">
              <a:solidFill>
                <a:schemeClr val="dk1"/>
              </a:solidFill>
              <a:latin typeface="+mn-lt"/>
              <a:ea typeface="+mn-ea"/>
              <a:cs typeface="+mn-cs"/>
            </a:rPr>
            <a:t>FI Dnr 14-14414, </a:t>
          </a:r>
          <a:r>
            <a:rPr lang="sv-SE" sz="1100" baseline="0">
              <a:solidFill>
                <a:schemeClr val="dk1"/>
              </a:solidFill>
              <a:latin typeface="+mn-lt"/>
              <a:ea typeface="+mn-ea"/>
              <a:cs typeface="+mn-cs"/>
            </a:rPr>
            <a:t>finns:</a:t>
          </a:r>
        </a:p>
        <a:p>
          <a:endParaRPr lang="sv-SE" sz="1100"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latin typeface="+mn-lt"/>
              <a:ea typeface="+mn-ea"/>
              <a:cs typeface="+mn-cs"/>
            </a:rPr>
            <a:t>https://www.fi.se/contentassets/6e16875f259f4f6780149f258a2e6091/andrad_p2_2018-05-31.pdf</a:t>
          </a:r>
        </a:p>
      </xdr:txBody>
    </xdr:sp>
    <xdr:clientData/>
  </xdr:twoCellAnchor>
  <xdr:twoCellAnchor>
    <xdr:from>
      <xdr:col>8</xdr:col>
      <xdr:colOff>1363980</xdr:colOff>
      <xdr:row>88</xdr:row>
      <xdr:rowOff>106680</xdr:rowOff>
    </xdr:from>
    <xdr:to>
      <xdr:col>10</xdr:col>
      <xdr:colOff>30480</xdr:colOff>
      <xdr:row>88</xdr:row>
      <xdr:rowOff>106680</xdr:rowOff>
    </xdr:to>
    <xdr:cxnSp macro="">
      <xdr:nvCxnSpPr>
        <xdr:cNvPr id="15" name="Rak pil 14">
          <a:extLst>
            <a:ext uri="{FF2B5EF4-FFF2-40B4-BE49-F238E27FC236}">
              <a16:creationId xmlns:a16="http://schemas.microsoft.com/office/drawing/2014/main" id="{00000000-0008-0000-0000-00000F000000}"/>
            </a:ext>
          </a:extLst>
        </xdr:cNvPr>
        <xdr:cNvCxnSpPr/>
      </xdr:nvCxnSpPr>
      <xdr:spPr>
        <a:xfrm flipH="1">
          <a:off x="6789420" y="13799820"/>
          <a:ext cx="358140" cy="0"/>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274320</xdr:colOff>
      <xdr:row>129</xdr:row>
      <xdr:rowOff>0</xdr:rowOff>
    </xdr:from>
    <xdr:to>
      <xdr:col>10</xdr:col>
      <xdr:colOff>114300</xdr:colOff>
      <xdr:row>132</xdr:row>
      <xdr:rowOff>144780</xdr:rowOff>
    </xdr:to>
    <xdr:sp macro="" textlink="">
      <xdr:nvSpPr>
        <xdr:cNvPr id="20" name="textruta 19">
          <a:extLst>
            <a:ext uri="{FF2B5EF4-FFF2-40B4-BE49-F238E27FC236}">
              <a16:creationId xmlns:a16="http://schemas.microsoft.com/office/drawing/2014/main" id="{00000000-0008-0000-0000-000014000000}"/>
            </a:ext>
          </a:extLst>
        </xdr:cNvPr>
        <xdr:cNvSpPr txBox="1"/>
      </xdr:nvSpPr>
      <xdr:spPr>
        <a:xfrm>
          <a:off x="2872740" y="21305520"/>
          <a:ext cx="4358640" cy="7010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Anges</a:t>
          </a:r>
          <a:r>
            <a:rPr lang="sv-SE" sz="1100" baseline="0"/>
            <a:t> i procent enligt beskrivning i </a:t>
          </a:r>
          <a:r>
            <a:rPr lang="sv-SE" sz="1100" baseline="0">
              <a:solidFill>
                <a:schemeClr val="dk1"/>
              </a:solidFill>
              <a:effectLst/>
              <a:latin typeface="+mn-lt"/>
              <a:ea typeface="+mn-ea"/>
              <a:cs typeface="+mn-cs"/>
            </a:rPr>
            <a:t>p</a:t>
          </a:r>
          <a:r>
            <a:rPr lang="sv-SE" sz="1100">
              <a:solidFill>
                <a:schemeClr val="dk1"/>
              </a:solidFill>
              <a:effectLst/>
              <a:latin typeface="+mn-lt"/>
              <a:ea typeface="+mn-ea"/>
              <a:cs typeface="+mn-cs"/>
            </a:rPr>
            <a:t>romemorian "FIs</a:t>
          </a:r>
          <a:r>
            <a:rPr lang="sv-SE" sz="1100" baseline="0">
              <a:solidFill>
                <a:schemeClr val="dk1"/>
              </a:solidFill>
              <a:effectLst/>
              <a:latin typeface="+mn-lt"/>
              <a:ea typeface="+mn-ea"/>
              <a:cs typeface="+mn-cs"/>
            </a:rPr>
            <a:t> metoder FI:s metoder för bedömning av enskilda risktyper inom pelare 2", </a:t>
          </a:r>
          <a:r>
            <a:rPr lang="sv-SE" sz="1100" b="0" i="0" baseline="0">
              <a:solidFill>
                <a:schemeClr val="dk1"/>
              </a:solidFill>
              <a:effectLst/>
              <a:latin typeface="+mn-lt"/>
              <a:ea typeface="+mn-ea"/>
              <a:cs typeface="+mn-cs"/>
            </a:rPr>
            <a:t>FI Dnr 14-14414</a:t>
          </a:r>
          <a:endParaRPr lang="sv-SE" sz="1100"/>
        </a:p>
      </xdr:txBody>
    </xdr:sp>
    <xdr:clientData/>
  </xdr:twoCellAnchor>
  <xdr:twoCellAnchor>
    <xdr:from>
      <xdr:col>2</xdr:col>
      <xdr:colOff>0</xdr:colOff>
      <xdr:row>129</xdr:row>
      <xdr:rowOff>129540</xdr:rowOff>
    </xdr:from>
    <xdr:to>
      <xdr:col>2</xdr:col>
      <xdr:colOff>350520</xdr:colOff>
      <xdr:row>129</xdr:row>
      <xdr:rowOff>137160</xdr:rowOff>
    </xdr:to>
    <xdr:cxnSp macro="">
      <xdr:nvCxnSpPr>
        <xdr:cNvPr id="21" name="Rak pil 20">
          <a:extLst>
            <a:ext uri="{FF2B5EF4-FFF2-40B4-BE49-F238E27FC236}">
              <a16:creationId xmlns:a16="http://schemas.microsoft.com/office/drawing/2014/main" id="{00000000-0008-0000-0000-000015000000}"/>
            </a:ext>
          </a:extLst>
        </xdr:cNvPr>
        <xdr:cNvCxnSpPr/>
      </xdr:nvCxnSpPr>
      <xdr:spPr>
        <a:xfrm flipH="1">
          <a:off x="2598420" y="23461980"/>
          <a:ext cx="350520" cy="7620"/>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434340</xdr:colOff>
      <xdr:row>43</xdr:row>
      <xdr:rowOff>76200</xdr:rowOff>
    </xdr:from>
    <xdr:to>
      <xdr:col>3</xdr:col>
      <xdr:colOff>175260</xdr:colOff>
      <xdr:row>43</xdr:row>
      <xdr:rowOff>83820</xdr:rowOff>
    </xdr:to>
    <xdr:cxnSp macro="">
      <xdr:nvCxnSpPr>
        <xdr:cNvPr id="23" name="Rak pil 22">
          <a:extLst>
            <a:ext uri="{FF2B5EF4-FFF2-40B4-BE49-F238E27FC236}">
              <a16:creationId xmlns:a16="http://schemas.microsoft.com/office/drawing/2014/main" id="{00000000-0008-0000-0000-000017000000}"/>
            </a:ext>
          </a:extLst>
        </xdr:cNvPr>
        <xdr:cNvCxnSpPr/>
      </xdr:nvCxnSpPr>
      <xdr:spPr>
        <a:xfrm flipH="1">
          <a:off x="3032760" y="8199120"/>
          <a:ext cx="350520" cy="7620"/>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121920</xdr:colOff>
      <xdr:row>42</xdr:row>
      <xdr:rowOff>152400</xdr:rowOff>
    </xdr:from>
    <xdr:to>
      <xdr:col>10</xdr:col>
      <xdr:colOff>571500</xdr:colOff>
      <xdr:row>46</xdr:row>
      <xdr:rowOff>30480</xdr:rowOff>
    </xdr:to>
    <xdr:sp macro="" textlink="">
      <xdr:nvSpPr>
        <xdr:cNvPr id="25" name="textruta 24">
          <a:extLst>
            <a:ext uri="{FF2B5EF4-FFF2-40B4-BE49-F238E27FC236}">
              <a16:creationId xmlns:a16="http://schemas.microsoft.com/office/drawing/2014/main" id="{00000000-0008-0000-0000-000019000000}"/>
            </a:ext>
          </a:extLst>
        </xdr:cNvPr>
        <xdr:cNvSpPr txBox="1"/>
      </xdr:nvSpPr>
      <xdr:spPr>
        <a:xfrm>
          <a:off x="3329940" y="8084820"/>
          <a:ext cx="4358640" cy="624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”Pelare 1 kreditrisk": avser kapitalkrav som baseras på de riskvägda exponeringsbelopp som rapporteras i COREP rapport C02 rad 040 efter rad 211 "övriga poster" exkluderas (rad 040 – rad 211). </a:t>
          </a:r>
        </a:p>
      </xdr:txBody>
    </xdr:sp>
    <xdr:clientData/>
  </xdr:twoCellAnchor>
  <xdr:twoCellAnchor>
    <xdr:from>
      <xdr:col>2</xdr:col>
      <xdr:colOff>434340</xdr:colOff>
      <xdr:row>49</xdr:row>
      <xdr:rowOff>114300</xdr:rowOff>
    </xdr:from>
    <xdr:to>
      <xdr:col>4</xdr:col>
      <xdr:colOff>0</xdr:colOff>
      <xdr:row>49</xdr:row>
      <xdr:rowOff>121920</xdr:rowOff>
    </xdr:to>
    <xdr:cxnSp macro="">
      <xdr:nvCxnSpPr>
        <xdr:cNvPr id="26" name="Rak pil 25">
          <a:extLst>
            <a:ext uri="{FF2B5EF4-FFF2-40B4-BE49-F238E27FC236}">
              <a16:creationId xmlns:a16="http://schemas.microsoft.com/office/drawing/2014/main" id="{00000000-0008-0000-0000-00001A000000}"/>
            </a:ext>
          </a:extLst>
        </xdr:cNvPr>
        <xdr:cNvCxnSpPr/>
      </xdr:nvCxnSpPr>
      <xdr:spPr>
        <a:xfrm flipH="1">
          <a:off x="3032760" y="7688580"/>
          <a:ext cx="373380" cy="7620"/>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434340</xdr:colOff>
      <xdr:row>51</xdr:row>
      <xdr:rowOff>114300</xdr:rowOff>
    </xdr:from>
    <xdr:to>
      <xdr:col>3</xdr:col>
      <xdr:colOff>175260</xdr:colOff>
      <xdr:row>51</xdr:row>
      <xdr:rowOff>121920</xdr:rowOff>
    </xdr:to>
    <xdr:cxnSp macro="">
      <xdr:nvCxnSpPr>
        <xdr:cNvPr id="27" name="Rak pil 26">
          <a:extLst>
            <a:ext uri="{FF2B5EF4-FFF2-40B4-BE49-F238E27FC236}">
              <a16:creationId xmlns:a16="http://schemas.microsoft.com/office/drawing/2014/main" id="{00000000-0008-0000-0000-00001B000000}"/>
            </a:ext>
          </a:extLst>
        </xdr:cNvPr>
        <xdr:cNvCxnSpPr/>
      </xdr:nvCxnSpPr>
      <xdr:spPr>
        <a:xfrm flipH="1">
          <a:off x="3032760" y="8054340"/>
          <a:ext cx="350520" cy="7620"/>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419100</xdr:colOff>
      <xdr:row>50</xdr:row>
      <xdr:rowOff>99060</xdr:rowOff>
    </xdr:from>
    <xdr:to>
      <xdr:col>3</xdr:col>
      <xdr:colOff>182880</xdr:colOff>
      <xdr:row>50</xdr:row>
      <xdr:rowOff>106680</xdr:rowOff>
    </xdr:to>
    <xdr:cxnSp macro="">
      <xdr:nvCxnSpPr>
        <xdr:cNvPr id="28" name="Rak pil 27">
          <a:extLst>
            <a:ext uri="{FF2B5EF4-FFF2-40B4-BE49-F238E27FC236}">
              <a16:creationId xmlns:a16="http://schemas.microsoft.com/office/drawing/2014/main" id="{00000000-0008-0000-0000-00001C000000}"/>
            </a:ext>
          </a:extLst>
        </xdr:cNvPr>
        <xdr:cNvCxnSpPr/>
      </xdr:nvCxnSpPr>
      <xdr:spPr>
        <a:xfrm flipH="1">
          <a:off x="3017520" y="7856220"/>
          <a:ext cx="373380" cy="7620"/>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137160</xdr:colOff>
      <xdr:row>51</xdr:row>
      <xdr:rowOff>0</xdr:rowOff>
    </xdr:from>
    <xdr:to>
      <xdr:col>10</xdr:col>
      <xdr:colOff>586740</xdr:colOff>
      <xdr:row>54</xdr:row>
      <xdr:rowOff>60960</xdr:rowOff>
    </xdr:to>
    <xdr:sp macro="" textlink="">
      <xdr:nvSpPr>
        <xdr:cNvPr id="29" name="textruta 28">
          <a:extLst>
            <a:ext uri="{FF2B5EF4-FFF2-40B4-BE49-F238E27FC236}">
              <a16:creationId xmlns:a16="http://schemas.microsoft.com/office/drawing/2014/main" id="{00000000-0008-0000-0000-00001D000000}"/>
            </a:ext>
          </a:extLst>
        </xdr:cNvPr>
        <xdr:cNvSpPr txBox="1"/>
      </xdr:nvSpPr>
      <xdr:spPr>
        <a:xfrm>
          <a:off x="3345180" y="9966960"/>
          <a:ext cx="4358640" cy="617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”Pelare 1 kreditrisk": avser kapitalkrav baserat på de riskvägda exponeringsbelopp som rapporteras i COREP-rapport C02 rad 040 efter "motpartslösa tillgångar" i rad 450 exkluderas (rad 040 - rad 450).</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136"/>
  <sheetViews>
    <sheetView workbookViewId="0"/>
  </sheetViews>
  <sheetFormatPr defaultColWidth="8.85546875" defaultRowHeight="15" x14ac:dyDescent="0.25"/>
  <cols>
    <col min="1" max="1" width="2.28515625" style="88" customWidth="1"/>
    <col min="2" max="2" width="35.7109375" style="88" customWidth="1"/>
    <col min="3" max="3" width="8.85546875" style="88"/>
    <col min="4" max="4" width="2.85546875" style="88" customWidth="1"/>
    <col min="5" max="6" width="8.85546875" style="88"/>
    <col min="7" max="7" width="2.7109375" style="88" customWidth="1"/>
    <col min="8" max="8" width="8.85546875" style="88"/>
    <col min="9" max="9" width="22.28515625" style="88" customWidth="1"/>
    <col min="10" max="10" width="2.28515625" style="88" customWidth="1"/>
    <col min="11" max="11" width="8.85546875" style="88" customWidth="1"/>
    <col min="12" max="16384" width="8.85546875" style="88"/>
  </cols>
  <sheetData>
    <row r="2" spans="2:2" ht="23.25" x14ac:dyDescent="0.35">
      <c r="B2" s="95" t="s">
        <v>63</v>
      </c>
    </row>
    <row r="4" spans="2:2" ht="18.75" x14ac:dyDescent="0.3">
      <c r="B4" s="94" t="s">
        <v>65</v>
      </c>
    </row>
    <row r="28" spans="2:2" ht="18.75" x14ac:dyDescent="0.3">
      <c r="B28" s="94" t="s">
        <v>66</v>
      </c>
    </row>
    <row r="39" spans="2:3" ht="18.75" x14ac:dyDescent="0.3">
      <c r="B39" s="94" t="s">
        <v>67</v>
      </c>
    </row>
    <row r="41" spans="2:3" x14ac:dyDescent="0.25">
      <c r="B41" s="93" t="s">
        <v>72</v>
      </c>
    </row>
    <row r="43" spans="2:3" ht="15.75" thickBot="1" x14ac:dyDescent="0.3">
      <c r="B43" s="28" t="s">
        <v>33</v>
      </c>
      <c r="C43" s="3" t="s">
        <v>1</v>
      </c>
    </row>
    <row r="44" spans="2:3" ht="15.75" thickBot="1" x14ac:dyDescent="0.3">
      <c r="B44" s="98" t="s">
        <v>36</v>
      </c>
      <c r="C44" s="99"/>
    </row>
    <row r="47" spans="2:3" x14ac:dyDescent="0.25">
      <c r="B47" s="93" t="s">
        <v>73</v>
      </c>
    </row>
    <row r="49" spans="2:5" ht="15.75" thickBot="1" x14ac:dyDescent="0.3">
      <c r="B49" s="28" t="s">
        <v>33</v>
      </c>
      <c r="C49" s="3" t="s">
        <v>1</v>
      </c>
    </row>
    <row r="50" spans="2:5" x14ac:dyDescent="0.25">
      <c r="B50" s="54" t="s">
        <v>34</v>
      </c>
      <c r="C50" s="55"/>
      <c r="E50" s="88" t="s">
        <v>75</v>
      </c>
    </row>
    <row r="51" spans="2:5" x14ac:dyDescent="0.25">
      <c r="B51" s="46" t="s">
        <v>35</v>
      </c>
      <c r="C51" s="48"/>
      <c r="E51" s="88" t="s">
        <v>74</v>
      </c>
    </row>
    <row r="52" spans="2:5" ht="15.75" thickBot="1" x14ac:dyDescent="0.3">
      <c r="B52" s="47" t="s">
        <v>36</v>
      </c>
      <c r="C52" s="49"/>
    </row>
    <row r="57" spans="2:5" ht="15.75" x14ac:dyDescent="0.25">
      <c r="B57" s="97" t="s">
        <v>0</v>
      </c>
    </row>
    <row r="60" spans="2:5" x14ac:dyDescent="0.25">
      <c r="B60" s="96"/>
    </row>
    <row r="67" spans="2:2" ht="15.75" x14ac:dyDescent="0.25">
      <c r="B67" s="97" t="s">
        <v>68</v>
      </c>
    </row>
    <row r="74" spans="2:2" ht="15.75" x14ac:dyDescent="0.25">
      <c r="B74" s="97" t="s">
        <v>70</v>
      </c>
    </row>
    <row r="88" spans="4:11" ht="18.75" thickBot="1" x14ac:dyDescent="0.3">
      <c r="D88" s="1"/>
      <c r="E88" s="22" t="s">
        <v>38</v>
      </c>
      <c r="F88" s="2" t="s">
        <v>1</v>
      </c>
      <c r="H88" s="18" t="s">
        <v>48</v>
      </c>
      <c r="I88" s="18"/>
    </row>
    <row r="89" spans="4:11" ht="15.75" thickBot="1" x14ac:dyDescent="0.3">
      <c r="D89" s="3">
        <v>1</v>
      </c>
      <c r="E89" s="23"/>
      <c r="F89" s="37"/>
      <c r="H89" s="27" t="s">
        <v>39</v>
      </c>
      <c r="I89" s="45"/>
      <c r="K89" s="88" t="s">
        <v>69</v>
      </c>
    </row>
    <row r="90" spans="4:11" x14ac:dyDescent="0.25">
      <c r="D90" s="3">
        <v>2</v>
      </c>
      <c r="E90" s="38"/>
      <c r="F90" s="39"/>
    </row>
    <row r="91" spans="4:11" x14ac:dyDescent="0.25">
      <c r="D91" s="3">
        <v>3</v>
      </c>
      <c r="E91" s="38"/>
      <c r="F91" s="40"/>
    </row>
    <row r="92" spans="4:11" x14ac:dyDescent="0.25">
      <c r="D92" s="3">
        <v>4</v>
      </c>
      <c r="E92" s="38"/>
      <c r="F92" s="40"/>
    </row>
    <row r="93" spans="4:11" x14ac:dyDescent="0.25">
      <c r="D93" s="3">
        <v>5</v>
      </c>
      <c r="E93" s="38"/>
      <c r="F93" s="40"/>
    </row>
    <row r="94" spans="4:11" x14ac:dyDescent="0.25">
      <c r="D94" s="3">
        <v>6</v>
      </c>
      <c r="E94" s="38"/>
      <c r="F94" s="40"/>
    </row>
    <row r="95" spans="4:11" x14ac:dyDescent="0.25">
      <c r="D95" s="3">
        <v>7</v>
      </c>
      <c r="E95" s="38"/>
      <c r="F95" s="40"/>
    </row>
    <row r="96" spans="4:11" x14ac:dyDescent="0.25">
      <c r="D96" s="3">
        <v>8</v>
      </c>
      <c r="E96" s="38"/>
      <c r="F96" s="40"/>
    </row>
    <row r="97" spans="4:6" x14ac:dyDescent="0.25">
      <c r="D97" s="3">
        <v>9</v>
      </c>
      <c r="E97" s="38"/>
      <c r="F97" s="40"/>
    </row>
    <row r="98" spans="4:6" x14ac:dyDescent="0.25">
      <c r="D98" s="3">
        <v>10</v>
      </c>
      <c r="E98" s="38"/>
      <c r="F98" s="40"/>
    </row>
    <row r="99" spans="4:6" x14ac:dyDescent="0.25">
      <c r="D99" s="3">
        <v>11</v>
      </c>
      <c r="E99" s="38"/>
      <c r="F99" s="40"/>
    </row>
    <row r="100" spans="4:6" x14ac:dyDescent="0.25">
      <c r="D100" s="3">
        <v>12</v>
      </c>
      <c r="E100" s="38"/>
      <c r="F100" s="40"/>
    </row>
    <row r="101" spans="4:6" x14ac:dyDescent="0.25">
      <c r="D101" s="3">
        <v>13</v>
      </c>
      <c r="E101" s="38"/>
      <c r="F101" s="40"/>
    </row>
    <row r="102" spans="4:6" x14ac:dyDescent="0.25">
      <c r="D102" s="3">
        <v>14</v>
      </c>
      <c r="E102" s="38"/>
      <c r="F102" s="40"/>
    </row>
    <row r="103" spans="4:6" x14ac:dyDescent="0.25">
      <c r="D103" s="3">
        <v>15</v>
      </c>
      <c r="E103" s="38"/>
      <c r="F103" s="40"/>
    </row>
    <row r="104" spans="4:6" x14ac:dyDescent="0.25">
      <c r="D104" s="3">
        <v>16</v>
      </c>
      <c r="E104" s="38"/>
      <c r="F104" s="40"/>
    </row>
    <row r="105" spans="4:6" x14ac:dyDescent="0.25">
      <c r="D105" s="3">
        <v>17</v>
      </c>
      <c r="E105" s="38"/>
      <c r="F105" s="40"/>
    </row>
    <row r="106" spans="4:6" x14ac:dyDescent="0.25">
      <c r="D106" s="3">
        <v>18</v>
      </c>
      <c r="E106" s="41"/>
      <c r="F106" s="40"/>
    </row>
    <row r="107" spans="4:6" x14ac:dyDescent="0.25">
      <c r="D107" s="3">
        <v>19</v>
      </c>
      <c r="E107" s="41"/>
      <c r="F107" s="40"/>
    </row>
    <row r="108" spans="4:6" x14ac:dyDescent="0.25">
      <c r="D108" s="3">
        <v>20</v>
      </c>
      <c r="E108" s="41"/>
      <c r="F108" s="40"/>
    </row>
    <row r="109" spans="4:6" x14ac:dyDescent="0.25">
      <c r="D109" s="3">
        <v>21</v>
      </c>
      <c r="E109" s="41"/>
      <c r="F109" s="40"/>
    </row>
    <row r="110" spans="4:6" x14ac:dyDescent="0.25">
      <c r="D110" s="3">
        <v>22</v>
      </c>
      <c r="E110" s="41"/>
      <c r="F110" s="40"/>
    </row>
    <row r="111" spans="4:6" x14ac:dyDescent="0.25">
      <c r="D111" s="3">
        <v>23</v>
      </c>
      <c r="E111" s="42"/>
      <c r="F111" s="39"/>
    </row>
    <row r="112" spans="4:6" x14ac:dyDescent="0.25">
      <c r="D112" s="3">
        <v>24</v>
      </c>
      <c r="E112" s="41"/>
      <c r="F112" s="40"/>
    </row>
    <row r="113" spans="2:6" x14ac:dyDescent="0.25">
      <c r="D113" s="3">
        <v>25</v>
      </c>
      <c r="E113" s="38"/>
      <c r="F113" s="40"/>
    </row>
    <row r="114" spans="2:6" x14ac:dyDescent="0.25">
      <c r="D114" s="3">
        <v>26</v>
      </c>
      <c r="E114" s="38"/>
      <c r="F114" s="40"/>
    </row>
    <row r="115" spans="2:6" x14ac:dyDescent="0.25">
      <c r="D115" s="3">
        <v>27</v>
      </c>
      <c r="E115" s="38"/>
      <c r="F115" s="40"/>
    </row>
    <row r="116" spans="2:6" x14ac:dyDescent="0.25">
      <c r="D116" s="3">
        <v>28</v>
      </c>
      <c r="E116" s="38"/>
      <c r="F116" s="40"/>
    </row>
    <row r="117" spans="2:6" x14ac:dyDescent="0.25">
      <c r="D117" s="3">
        <v>29</v>
      </c>
      <c r="E117" s="38"/>
      <c r="F117" s="40"/>
    </row>
    <row r="118" spans="2:6" ht="15.75" thickBot="1" x14ac:dyDescent="0.3">
      <c r="D118" s="3">
        <v>30</v>
      </c>
      <c r="E118" s="43"/>
      <c r="F118" s="44"/>
    </row>
    <row r="120" spans="2:6" x14ac:dyDescent="0.25">
      <c r="B120" s="93"/>
    </row>
    <row r="123" spans="2:6" ht="15.75" x14ac:dyDescent="0.25">
      <c r="B123" s="97" t="s">
        <v>71</v>
      </c>
    </row>
    <row r="126" spans="2:6" ht="18" x14ac:dyDescent="0.25">
      <c r="B126" s="4" t="s">
        <v>3</v>
      </c>
    </row>
    <row r="127" spans="2:6" x14ac:dyDescent="0.25">
      <c r="B127" s="21" t="s">
        <v>41</v>
      </c>
    </row>
    <row r="128" spans="2:6" ht="18" x14ac:dyDescent="0.25">
      <c r="B128" s="4"/>
    </row>
    <row r="129" spans="2:2" ht="15.75" thickBot="1" x14ac:dyDescent="0.3">
      <c r="B129" s="21" t="s">
        <v>42</v>
      </c>
    </row>
    <row r="130" spans="2:2" ht="15.75" thickBot="1" x14ac:dyDescent="0.3">
      <c r="B130" s="6"/>
    </row>
    <row r="136" spans="2:2" ht="18.75" x14ac:dyDescent="0.3">
      <c r="B136" s="94"/>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1"/>
  <sheetViews>
    <sheetView workbookViewId="0">
      <selection activeCell="D38" sqref="D38"/>
    </sheetView>
  </sheetViews>
  <sheetFormatPr defaultRowHeight="15" x14ac:dyDescent="0.25"/>
  <cols>
    <col min="1" max="1" width="23.28515625" customWidth="1"/>
    <col min="2" max="2" width="14" customWidth="1"/>
    <col min="3" max="3" width="11.7109375" customWidth="1"/>
    <col min="4" max="4" width="16" customWidth="1"/>
    <col min="5" max="5" width="14.140625" customWidth="1"/>
    <col min="6" max="6" width="20.85546875" customWidth="1"/>
    <col min="7" max="7" width="16.5703125" customWidth="1"/>
    <col min="8" max="8" width="13.42578125" customWidth="1"/>
    <col min="9" max="9" width="11.42578125" customWidth="1"/>
    <col min="12" max="12" width="22.5703125" customWidth="1"/>
    <col min="13" max="13" width="15.7109375" customWidth="1"/>
  </cols>
  <sheetData>
    <row r="1" spans="1:14" ht="18" x14ac:dyDescent="0.25">
      <c r="A1" s="29" t="s">
        <v>37</v>
      </c>
    </row>
    <row r="2" spans="1:14" x14ac:dyDescent="0.25">
      <c r="A2" s="19" t="s">
        <v>40</v>
      </c>
    </row>
    <row r="3" spans="1:14" x14ac:dyDescent="0.25">
      <c r="A3" s="19"/>
    </row>
    <row r="4" spans="1:14" x14ac:dyDescent="0.25">
      <c r="A4" s="19" t="s">
        <v>53</v>
      </c>
    </row>
    <row r="5" spans="1:14" ht="29.25" customHeight="1" x14ac:dyDescent="0.25">
      <c r="A5" s="103" t="s">
        <v>52</v>
      </c>
      <c r="B5" s="104"/>
      <c r="C5" s="104"/>
      <c r="D5" s="104"/>
      <c r="E5" s="104"/>
      <c r="F5" s="104"/>
      <c r="G5" s="104"/>
      <c r="H5" s="104"/>
      <c r="I5" s="104"/>
      <c r="J5" s="104"/>
      <c r="K5" s="104"/>
      <c r="L5" s="104"/>
      <c r="M5" s="104"/>
    </row>
    <row r="6" spans="1:14" x14ac:dyDescent="0.25">
      <c r="A6" s="19"/>
    </row>
    <row r="8" spans="1:14" ht="18" x14ac:dyDescent="0.25">
      <c r="A8" s="1" t="s">
        <v>0</v>
      </c>
      <c r="B8" s="18"/>
      <c r="C8" s="3"/>
      <c r="D8" s="1" t="s">
        <v>2</v>
      </c>
      <c r="E8" s="18"/>
      <c r="F8" s="1"/>
      <c r="G8" s="4" t="s">
        <v>3</v>
      </c>
      <c r="H8" s="1"/>
      <c r="I8" s="1"/>
      <c r="J8" s="52" t="s">
        <v>43</v>
      </c>
      <c r="K8" s="53"/>
      <c r="L8" s="53"/>
      <c r="M8" s="53"/>
      <c r="N8" s="18"/>
    </row>
    <row r="9" spans="1:14" s="51" customFormat="1" ht="18" x14ac:dyDescent="0.25">
      <c r="A9" s="2" t="s">
        <v>50</v>
      </c>
      <c r="B9" s="50"/>
      <c r="C9" s="25"/>
      <c r="D9" s="2" t="s">
        <v>51</v>
      </c>
      <c r="E9" s="50"/>
      <c r="F9" s="2"/>
      <c r="G9" s="21" t="s">
        <v>41</v>
      </c>
      <c r="H9" s="2"/>
      <c r="I9" s="2"/>
      <c r="J9" s="52" t="s">
        <v>44</v>
      </c>
      <c r="K9" s="53"/>
      <c r="L9" s="53"/>
      <c r="M9" s="53"/>
      <c r="N9" s="50"/>
    </row>
    <row r="10" spans="1:14" ht="18" x14ac:dyDescent="0.25">
      <c r="A10" s="1"/>
      <c r="B10" s="2"/>
      <c r="C10" s="3"/>
      <c r="D10" s="1"/>
      <c r="E10" s="2"/>
      <c r="F10" s="1"/>
      <c r="G10" s="4"/>
      <c r="H10" s="1"/>
      <c r="I10" s="1"/>
      <c r="J10" s="17"/>
      <c r="K10" s="53"/>
      <c r="L10" s="53"/>
      <c r="M10" s="53"/>
      <c r="N10" s="18"/>
    </row>
    <row r="11" spans="1:14" ht="18.75" thickBot="1" x14ac:dyDescent="0.3">
      <c r="A11" s="2"/>
      <c r="B11" s="2" t="s">
        <v>1</v>
      </c>
      <c r="C11" s="25"/>
      <c r="D11" s="2"/>
      <c r="E11" s="2" t="s">
        <v>1</v>
      </c>
      <c r="F11" s="2"/>
      <c r="G11" s="21" t="s">
        <v>42</v>
      </c>
      <c r="H11" s="1"/>
      <c r="I11" s="1"/>
      <c r="J11" s="17"/>
      <c r="K11" s="53"/>
      <c r="L11" s="53"/>
      <c r="M11" s="53"/>
      <c r="N11" s="18"/>
    </row>
    <row r="12" spans="1:14" ht="15" customHeight="1" thickBot="1" x14ac:dyDescent="0.3">
      <c r="A12" s="30" t="s">
        <v>4</v>
      </c>
      <c r="B12" s="5"/>
      <c r="C12" s="3"/>
      <c r="D12" s="33" t="s">
        <v>5</v>
      </c>
      <c r="E12" s="5"/>
      <c r="F12" s="3"/>
      <c r="G12" s="6"/>
      <c r="H12" s="3"/>
      <c r="I12" s="3"/>
      <c r="J12" s="7" t="s">
        <v>6</v>
      </c>
      <c r="K12" s="8"/>
      <c r="L12" s="8"/>
      <c r="M12" s="5"/>
      <c r="N12" s="18"/>
    </row>
    <row r="13" spans="1:14" ht="15" customHeight="1" thickBot="1" x14ac:dyDescent="0.3">
      <c r="A13" s="31" t="s">
        <v>9</v>
      </c>
      <c r="B13" s="9"/>
      <c r="C13" s="1"/>
      <c r="D13" s="34" t="s">
        <v>7</v>
      </c>
      <c r="E13" s="9"/>
      <c r="F13" s="3"/>
      <c r="G13" s="3"/>
      <c r="H13" s="1"/>
      <c r="I13" s="1"/>
      <c r="J13" s="10" t="s">
        <v>8</v>
      </c>
      <c r="K13" s="11"/>
      <c r="L13" s="11"/>
      <c r="M13" s="12"/>
      <c r="N13" s="18"/>
    </row>
    <row r="14" spans="1:14" ht="15" customHeight="1" x14ac:dyDescent="0.25">
      <c r="A14" s="31" t="s">
        <v>11</v>
      </c>
      <c r="B14" s="9"/>
      <c r="C14" s="3"/>
      <c r="D14" s="34" t="s">
        <v>10</v>
      </c>
      <c r="E14" s="9"/>
      <c r="F14" s="3"/>
      <c r="G14" s="3"/>
      <c r="H14" s="3"/>
      <c r="I14" s="3"/>
      <c r="J14" s="18"/>
      <c r="K14" s="18"/>
      <c r="L14" s="18"/>
      <c r="M14" s="18"/>
      <c r="N14" s="18"/>
    </row>
    <row r="15" spans="1:14" x14ac:dyDescent="0.25">
      <c r="A15" s="31" t="s">
        <v>13</v>
      </c>
      <c r="B15" s="9"/>
      <c r="C15" s="3"/>
      <c r="D15" s="34" t="s">
        <v>12</v>
      </c>
      <c r="E15" s="9"/>
      <c r="F15" s="3"/>
      <c r="G15" s="3"/>
      <c r="H15" s="3"/>
      <c r="I15" s="3"/>
      <c r="J15" s="3"/>
      <c r="K15" s="3"/>
      <c r="L15" s="3"/>
      <c r="M15" s="3"/>
      <c r="N15" s="18"/>
    </row>
    <row r="16" spans="1:14" x14ac:dyDescent="0.25">
      <c r="A16" s="31" t="s">
        <v>15</v>
      </c>
      <c r="B16" s="9"/>
      <c r="C16" s="3"/>
      <c r="D16" s="34" t="s">
        <v>14</v>
      </c>
      <c r="E16" s="9"/>
      <c r="F16" s="3"/>
      <c r="G16" s="3"/>
      <c r="H16" s="3"/>
      <c r="I16" s="3"/>
      <c r="J16" s="3"/>
      <c r="K16" s="3"/>
      <c r="L16" s="3"/>
      <c r="M16" s="3"/>
      <c r="N16" s="18"/>
    </row>
    <row r="17" spans="1:14" x14ac:dyDescent="0.25">
      <c r="A17" s="31" t="s">
        <v>17</v>
      </c>
      <c r="B17" s="9"/>
      <c r="C17" s="3"/>
      <c r="D17" s="34" t="s">
        <v>16</v>
      </c>
      <c r="E17" s="9"/>
      <c r="F17" s="3"/>
      <c r="G17" s="3"/>
      <c r="H17" s="3"/>
      <c r="I17" s="3"/>
      <c r="J17" s="3"/>
      <c r="K17" s="3"/>
      <c r="L17" s="3"/>
      <c r="M17" s="3"/>
      <c r="N17" s="18"/>
    </row>
    <row r="18" spans="1:14" x14ac:dyDescent="0.25">
      <c r="A18" s="31" t="s">
        <v>19</v>
      </c>
      <c r="B18" s="9"/>
      <c r="C18" s="3"/>
      <c r="D18" s="34" t="s">
        <v>18</v>
      </c>
      <c r="E18" s="9"/>
      <c r="F18" s="3"/>
      <c r="G18" s="3"/>
      <c r="H18" s="3"/>
      <c r="I18" s="3"/>
      <c r="J18" s="3"/>
      <c r="K18" s="3"/>
      <c r="L18" s="3"/>
      <c r="M18" s="3"/>
      <c r="N18" s="18"/>
    </row>
    <row r="19" spans="1:14" x14ac:dyDescent="0.25">
      <c r="A19" s="31" t="s">
        <v>21</v>
      </c>
      <c r="B19" s="9"/>
      <c r="C19" s="3"/>
      <c r="D19" s="34" t="s">
        <v>20</v>
      </c>
      <c r="E19" s="9"/>
      <c r="F19" s="3"/>
      <c r="G19" s="3"/>
      <c r="H19" s="3"/>
      <c r="I19" s="3"/>
      <c r="J19" s="3"/>
      <c r="K19" s="3"/>
      <c r="L19" s="3"/>
      <c r="M19" s="3"/>
      <c r="N19" s="18"/>
    </row>
    <row r="20" spans="1:14" x14ac:dyDescent="0.25">
      <c r="A20" s="31" t="s">
        <v>23</v>
      </c>
      <c r="B20" s="9"/>
      <c r="C20" s="3"/>
      <c r="D20" s="34" t="s">
        <v>22</v>
      </c>
      <c r="E20" s="9"/>
      <c r="F20" s="3"/>
      <c r="G20" s="3"/>
      <c r="H20" s="3"/>
      <c r="I20" s="3"/>
      <c r="J20" s="3"/>
      <c r="K20" s="3"/>
      <c r="L20" s="3"/>
      <c r="M20" s="3"/>
      <c r="N20" s="18"/>
    </row>
    <row r="21" spans="1:14" x14ac:dyDescent="0.25">
      <c r="A21" s="31" t="s">
        <v>25</v>
      </c>
      <c r="B21" s="9"/>
      <c r="C21" s="3"/>
      <c r="D21" s="34" t="s">
        <v>24</v>
      </c>
      <c r="E21" s="9"/>
      <c r="F21" s="3"/>
      <c r="G21" s="3"/>
      <c r="H21" s="3"/>
      <c r="I21" s="3"/>
      <c r="J21" s="3"/>
      <c r="K21" s="3"/>
      <c r="L21" s="3"/>
      <c r="M21" s="3"/>
      <c r="N21" s="18"/>
    </row>
    <row r="22" spans="1:14" x14ac:dyDescent="0.25">
      <c r="A22" s="31" t="s">
        <v>27</v>
      </c>
      <c r="B22" s="9"/>
      <c r="C22" s="3"/>
      <c r="D22" s="34" t="s">
        <v>26</v>
      </c>
      <c r="E22" s="9"/>
      <c r="F22" s="3"/>
      <c r="G22" s="3"/>
      <c r="H22" s="3"/>
      <c r="I22" s="3"/>
      <c r="J22" s="3"/>
      <c r="K22" s="3"/>
      <c r="L22" s="3"/>
      <c r="M22" s="3"/>
      <c r="N22" s="18"/>
    </row>
    <row r="23" spans="1:14" ht="15.75" thickBot="1" x14ac:dyDescent="0.3">
      <c r="A23" s="32" t="s">
        <v>29</v>
      </c>
      <c r="B23" s="13"/>
      <c r="C23" s="3"/>
      <c r="D23" s="34" t="s">
        <v>28</v>
      </c>
      <c r="E23" s="9"/>
      <c r="F23" s="3"/>
      <c r="G23" s="3"/>
      <c r="H23" s="3"/>
      <c r="I23" s="3"/>
      <c r="J23" s="3"/>
      <c r="K23" s="3"/>
      <c r="L23" s="3"/>
      <c r="M23" s="3"/>
      <c r="N23" s="18"/>
    </row>
    <row r="24" spans="1:14" x14ac:dyDescent="0.25">
      <c r="A24" s="18"/>
      <c r="B24" s="18"/>
      <c r="C24" s="3"/>
      <c r="D24" s="34" t="s">
        <v>30</v>
      </c>
      <c r="E24" s="9"/>
      <c r="F24" s="3"/>
      <c r="G24" s="3"/>
      <c r="H24" s="3"/>
      <c r="I24" s="3"/>
      <c r="J24" s="3"/>
      <c r="K24" s="3"/>
      <c r="L24" s="3"/>
      <c r="M24" s="3"/>
      <c r="N24" s="18"/>
    </row>
    <row r="25" spans="1:14" ht="15.75" x14ac:dyDescent="0.25">
      <c r="A25" s="14"/>
      <c r="B25" s="3"/>
      <c r="C25" s="3"/>
      <c r="D25" s="34" t="s">
        <v>31</v>
      </c>
      <c r="E25" s="9"/>
      <c r="F25" s="3"/>
      <c r="G25" s="3"/>
      <c r="H25" s="3"/>
      <c r="I25" s="3"/>
      <c r="J25" s="3"/>
      <c r="K25" s="3"/>
      <c r="L25" s="3"/>
      <c r="M25" s="3"/>
      <c r="N25" s="18"/>
    </row>
    <row r="26" spans="1:14" ht="15.75" thickBot="1" x14ac:dyDescent="0.3">
      <c r="A26" s="3"/>
      <c r="B26" s="3"/>
      <c r="C26" s="3"/>
      <c r="D26" s="35" t="s">
        <v>32</v>
      </c>
      <c r="E26" s="13"/>
      <c r="F26" s="3"/>
      <c r="G26" s="3"/>
      <c r="H26" s="3"/>
      <c r="I26" s="3"/>
      <c r="J26" s="3"/>
      <c r="K26" s="3"/>
      <c r="L26" s="3"/>
      <c r="M26" s="3"/>
      <c r="N26" s="18"/>
    </row>
    <row r="27" spans="1:14" x14ac:dyDescent="0.25">
      <c r="A27" s="3"/>
      <c r="B27" s="3"/>
      <c r="C27" s="3"/>
      <c r="D27" s="18"/>
      <c r="E27" s="18"/>
      <c r="F27" s="3"/>
      <c r="G27" s="3"/>
      <c r="H27" s="3"/>
      <c r="I27" s="3"/>
      <c r="J27" s="3"/>
      <c r="K27" s="3"/>
      <c r="L27" s="3"/>
      <c r="M27" s="3"/>
      <c r="N27" s="18"/>
    </row>
    <row r="28" spans="1:14" x14ac:dyDescent="0.25">
      <c r="A28" s="3"/>
      <c r="B28" s="3"/>
      <c r="C28" s="3"/>
      <c r="D28" s="3"/>
      <c r="E28" s="3"/>
      <c r="F28" s="3"/>
      <c r="G28" s="3"/>
      <c r="H28" s="3"/>
      <c r="I28" s="3"/>
      <c r="J28" s="3"/>
      <c r="K28" s="3"/>
      <c r="L28" s="3"/>
      <c r="M28" s="3"/>
      <c r="N28" s="18"/>
    </row>
    <row r="29" spans="1:14" x14ac:dyDescent="0.25">
      <c r="A29" s="3"/>
      <c r="B29" s="3"/>
      <c r="C29" s="3"/>
      <c r="D29" s="3"/>
      <c r="E29" s="3"/>
      <c r="F29" s="3"/>
      <c r="G29" s="15"/>
      <c r="H29" s="3"/>
      <c r="I29" s="3"/>
      <c r="J29" s="3"/>
      <c r="K29" s="3"/>
      <c r="L29" s="3"/>
      <c r="M29" s="3"/>
      <c r="N29" s="18"/>
    </row>
    <row r="30" spans="1:14" x14ac:dyDescent="0.25">
      <c r="A30" s="3"/>
      <c r="B30" s="3"/>
      <c r="C30" s="3"/>
      <c r="D30" s="3"/>
      <c r="E30" s="3"/>
      <c r="F30" s="3"/>
      <c r="G30" s="15"/>
      <c r="H30" s="3"/>
      <c r="I30" s="3"/>
      <c r="J30" s="3"/>
      <c r="K30" s="3"/>
      <c r="L30" s="3"/>
      <c r="M30" s="3"/>
      <c r="N30" s="18"/>
    </row>
    <row r="31" spans="1:14" ht="18" x14ac:dyDescent="0.25">
      <c r="A31" s="1" t="s">
        <v>45</v>
      </c>
      <c r="B31" s="3"/>
      <c r="C31" s="3"/>
      <c r="D31" s="3"/>
      <c r="E31" s="3"/>
      <c r="F31" s="3"/>
      <c r="G31" s="15"/>
      <c r="H31" s="3"/>
      <c r="I31" s="3"/>
      <c r="J31" s="3"/>
      <c r="K31" s="3"/>
      <c r="L31" s="3"/>
      <c r="M31" s="3"/>
      <c r="N31" s="18"/>
    </row>
    <row r="32" spans="1:14" ht="15.75" thickBot="1" x14ac:dyDescent="0.3">
      <c r="A32" s="28" t="s">
        <v>33</v>
      </c>
      <c r="B32" s="3" t="s">
        <v>1</v>
      </c>
      <c r="C32" s="3"/>
      <c r="D32" s="100" t="s">
        <v>78</v>
      </c>
      <c r="E32" s="3"/>
      <c r="F32" s="3"/>
      <c r="G32" s="15"/>
      <c r="H32" s="2"/>
      <c r="I32" s="3"/>
      <c r="J32" s="3"/>
      <c r="K32" s="3"/>
      <c r="L32" s="3"/>
      <c r="M32" s="3"/>
      <c r="N32" s="18"/>
    </row>
    <row r="33" spans="1:19" x14ac:dyDescent="0.25">
      <c r="A33" s="54" t="s">
        <v>34</v>
      </c>
      <c r="B33" s="55"/>
      <c r="C33" s="3"/>
      <c r="D33" s="54" t="s">
        <v>76</v>
      </c>
      <c r="E33" s="101" t="e">
        <f>$E$12/SUM($E$12:$E$26)</f>
        <v>#DIV/0!</v>
      </c>
      <c r="F33" s="3"/>
      <c r="G33" s="15"/>
      <c r="H33" s="2"/>
      <c r="I33" s="3"/>
      <c r="J33" s="3"/>
      <c r="K33" s="3"/>
      <c r="L33" s="3"/>
      <c r="M33" s="3"/>
      <c r="N33" s="18"/>
    </row>
    <row r="34" spans="1:19" ht="18.75" thickBot="1" x14ac:dyDescent="0.3">
      <c r="A34" s="46" t="s">
        <v>35</v>
      </c>
      <c r="B34" s="48"/>
      <c r="C34" s="3"/>
      <c r="D34" s="47" t="s">
        <v>77</v>
      </c>
      <c r="E34" s="49">
        <f>B35*0.08</f>
        <v>0</v>
      </c>
      <c r="F34" s="1"/>
      <c r="G34" s="1"/>
      <c r="H34" s="16"/>
      <c r="I34" s="1"/>
      <c r="J34" s="1"/>
      <c r="K34" s="1"/>
      <c r="L34" s="1"/>
      <c r="M34" s="1"/>
      <c r="N34" s="18"/>
    </row>
    <row r="35" spans="1:19" ht="18.75" thickBot="1" x14ac:dyDescent="0.3">
      <c r="A35" s="47" t="s">
        <v>36</v>
      </c>
      <c r="B35" s="49"/>
      <c r="C35" s="1"/>
      <c r="D35" s="1"/>
      <c r="E35" s="1"/>
      <c r="F35" s="1"/>
      <c r="G35" s="15"/>
      <c r="H35" s="2"/>
      <c r="I35" s="3"/>
      <c r="J35" s="3"/>
      <c r="K35" s="3"/>
      <c r="L35" s="3"/>
      <c r="M35" s="3"/>
      <c r="N35" s="18"/>
    </row>
    <row r="36" spans="1:19" x14ac:dyDescent="0.25">
      <c r="A36" s="3"/>
      <c r="B36" s="3"/>
      <c r="C36" s="3"/>
      <c r="D36" s="3"/>
      <c r="E36" s="3"/>
      <c r="F36" s="3"/>
      <c r="G36" s="3"/>
      <c r="H36" s="3"/>
      <c r="I36" s="3"/>
      <c r="J36" s="3"/>
      <c r="K36" s="3"/>
      <c r="L36" s="3"/>
      <c r="M36" s="3"/>
      <c r="N36" s="18"/>
    </row>
    <row r="37" spans="1:19" ht="18" x14ac:dyDescent="0.25">
      <c r="A37" s="64"/>
      <c r="B37" s="3"/>
      <c r="C37" s="3"/>
      <c r="D37" s="64"/>
      <c r="E37" s="3"/>
      <c r="F37" s="3"/>
      <c r="G37" s="64"/>
      <c r="H37" s="64"/>
      <c r="I37" s="3"/>
      <c r="J37" s="3"/>
      <c r="K37" s="3"/>
      <c r="L37" s="3"/>
      <c r="M37" s="3"/>
      <c r="N37" s="18"/>
    </row>
    <row r="38" spans="1:19" x14ac:dyDescent="0.25">
      <c r="A38" s="65"/>
      <c r="B38" s="36"/>
      <c r="C38" s="66"/>
      <c r="D38" s="65"/>
      <c r="E38" s="36"/>
      <c r="F38" s="66"/>
      <c r="G38" s="65"/>
      <c r="H38" s="36"/>
      <c r="I38" s="3"/>
      <c r="J38" s="3"/>
      <c r="K38" s="3"/>
      <c r="L38" s="3"/>
      <c r="M38" s="3"/>
      <c r="N38" s="18"/>
    </row>
    <row r="39" spans="1:19" x14ac:dyDescent="0.25">
      <c r="A39" s="36"/>
      <c r="B39" s="36"/>
      <c r="C39" s="65"/>
      <c r="D39" s="36"/>
      <c r="E39" s="36"/>
      <c r="F39" s="65"/>
      <c r="G39" s="36"/>
      <c r="H39" s="36"/>
      <c r="I39" s="3"/>
      <c r="J39" s="3"/>
      <c r="K39" s="3"/>
      <c r="L39" s="3"/>
      <c r="M39" s="3"/>
      <c r="N39" s="18"/>
    </row>
    <row r="40" spans="1:19" x14ac:dyDescent="0.25">
      <c r="A40" s="36"/>
      <c r="B40" s="36"/>
      <c r="C40" s="65"/>
      <c r="D40" s="36"/>
      <c r="E40" s="36"/>
      <c r="F40" s="65"/>
      <c r="G40" s="65"/>
      <c r="H40" s="36"/>
      <c r="I40" s="36"/>
      <c r="J40" s="3"/>
      <c r="K40" s="3"/>
      <c r="L40" s="3"/>
      <c r="M40" s="3"/>
      <c r="N40" s="18"/>
    </row>
    <row r="41" spans="1:19" x14ac:dyDescent="0.25">
      <c r="A41" s="65"/>
      <c r="B41" s="65"/>
      <c r="C41" s="65"/>
      <c r="D41" s="65"/>
      <c r="E41" s="65"/>
      <c r="F41" s="65"/>
      <c r="G41" s="65"/>
      <c r="H41" s="36"/>
      <c r="I41" s="36"/>
      <c r="J41" s="3"/>
      <c r="K41" s="3"/>
      <c r="L41" s="3"/>
      <c r="M41" s="3"/>
      <c r="N41" s="18"/>
    </row>
    <row r="42" spans="1:19" x14ac:dyDescent="0.25">
      <c r="A42" s="59"/>
      <c r="B42" s="59"/>
      <c r="C42" s="59"/>
      <c r="D42" s="59"/>
      <c r="E42" s="59"/>
      <c r="F42" s="59"/>
      <c r="G42" s="59"/>
      <c r="H42" s="59"/>
      <c r="I42" s="59"/>
      <c r="J42" s="59"/>
      <c r="K42" s="59"/>
      <c r="L42" s="59"/>
      <c r="M42" s="59"/>
    </row>
    <row r="43" spans="1:19" ht="18" x14ac:dyDescent="0.25">
      <c r="A43" s="68" t="s">
        <v>55</v>
      </c>
      <c r="B43" s="69"/>
      <c r="C43" s="69"/>
      <c r="D43" s="68" t="s">
        <v>56</v>
      </c>
      <c r="E43" s="69"/>
      <c r="F43" s="69"/>
      <c r="G43" s="68" t="s">
        <v>62</v>
      </c>
      <c r="H43" s="68"/>
      <c r="I43" s="69"/>
      <c r="J43" s="69"/>
      <c r="K43" s="69"/>
      <c r="L43" s="69"/>
      <c r="M43" s="69"/>
      <c r="N43" s="69"/>
      <c r="O43" s="60"/>
      <c r="P43" s="60"/>
      <c r="Q43" s="59"/>
      <c r="R43" s="59"/>
      <c r="S43" s="59"/>
    </row>
    <row r="44" spans="1:19" ht="15.75" thickBot="1" x14ac:dyDescent="0.3">
      <c r="A44" s="71"/>
      <c r="B44" s="72" t="s">
        <v>1</v>
      </c>
      <c r="C44" s="73"/>
      <c r="D44" s="71"/>
      <c r="E44" s="72" t="s">
        <v>1</v>
      </c>
      <c r="F44" s="73"/>
      <c r="G44" s="71"/>
      <c r="H44" s="72" t="s">
        <v>1</v>
      </c>
      <c r="I44" s="69"/>
      <c r="J44" s="69"/>
      <c r="K44" s="69"/>
      <c r="L44" s="69"/>
      <c r="M44" s="69"/>
      <c r="N44" s="69"/>
      <c r="O44" s="61"/>
      <c r="P44" s="62"/>
      <c r="Q44" s="59"/>
      <c r="R44" s="59"/>
      <c r="S44" s="59"/>
    </row>
    <row r="45" spans="1:19" ht="15.75" thickBot="1" x14ac:dyDescent="0.3">
      <c r="A45" s="75" t="s">
        <v>58</v>
      </c>
      <c r="B45" s="76" t="e">
        <f>SUMSQ(B12:B23)/SUM(B12:B23)^2</f>
        <v>#DIV/0!</v>
      </c>
      <c r="C45" s="71"/>
      <c r="D45" s="75" t="s">
        <v>58</v>
      </c>
      <c r="E45" s="76" t="e">
        <f>SUMSQ(E12:E26)/SUM(E12:E26)^2</f>
        <v>#DIV/0!</v>
      </c>
      <c r="F45" s="71"/>
      <c r="G45" s="89" t="s">
        <v>59</v>
      </c>
      <c r="H45" s="90">
        <f>G12*(B33+B34)</f>
        <v>0</v>
      </c>
      <c r="I45" s="69"/>
      <c r="J45" s="69"/>
      <c r="K45" s="69"/>
      <c r="L45" s="69"/>
      <c r="M45" s="69"/>
      <c r="N45" s="69"/>
      <c r="O45" s="62"/>
      <c r="P45" s="91"/>
      <c r="Q45" s="59"/>
      <c r="R45" s="59"/>
      <c r="S45" s="59"/>
    </row>
    <row r="46" spans="1:19" ht="15.75" thickBot="1" x14ac:dyDescent="0.3">
      <c r="A46" s="79" t="s">
        <v>59</v>
      </c>
      <c r="B46" s="80" t="e">
        <f>8*(1-EXP(-5*B45^1.5))*B35/100</f>
        <v>#DIV/0!</v>
      </c>
      <c r="C46" s="71"/>
      <c r="D46" s="79" t="s">
        <v>59</v>
      </c>
      <c r="E46" s="80" t="e">
        <f>8*(1-EXP(-2*E45^1.7))/100*B35</f>
        <v>#DIV/0!</v>
      </c>
      <c r="F46" s="71"/>
      <c r="G46" s="71"/>
      <c r="H46" s="74"/>
      <c r="I46" s="74"/>
      <c r="J46" s="69"/>
      <c r="K46" s="69"/>
      <c r="L46" s="69"/>
      <c r="M46" s="69"/>
      <c r="N46" s="69"/>
      <c r="O46" s="62"/>
      <c r="P46" s="91"/>
      <c r="Q46" s="59"/>
      <c r="R46" s="59"/>
      <c r="S46" s="59"/>
    </row>
    <row r="47" spans="1:19" x14ac:dyDescent="0.25">
      <c r="A47" s="69"/>
      <c r="B47" s="69"/>
      <c r="C47" s="69"/>
      <c r="D47" s="69"/>
      <c r="E47" s="69"/>
      <c r="F47" s="69"/>
      <c r="G47" s="69"/>
      <c r="H47" s="69"/>
      <c r="I47" s="69"/>
      <c r="J47" s="69"/>
      <c r="K47" s="69"/>
      <c r="L47" s="69"/>
      <c r="M47" s="69"/>
      <c r="N47" s="69"/>
      <c r="O47" s="62"/>
      <c r="P47" s="92"/>
      <c r="Q47" s="59"/>
      <c r="R47" s="59"/>
      <c r="S47" s="59"/>
    </row>
    <row r="48" spans="1:19" ht="15.75" thickBot="1" x14ac:dyDescent="0.3">
      <c r="A48" s="69"/>
      <c r="B48" s="69"/>
      <c r="C48" s="69"/>
      <c r="D48" s="69"/>
      <c r="E48" s="69"/>
      <c r="F48" s="69"/>
      <c r="G48" s="69"/>
      <c r="H48" s="69"/>
      <c r="I48" s="69"/>
      <c r="J48" s="69"/>
      <c r="K48" s="69"/>
      <c r="L48" s="69"/>
      <c r="M48" s="69"/>
      <c r="N48" s="69"/>
      <c r="O48" s="59"/>
      <c r="P48" s="59"/>
      <c r="Q48" s="59"/>
      <c r="R48" s="59"/>
      <c r="S48" s="59"/>
    </row>
    <row r="49" spans="1:19" ht="15.75" thickBot="1" x14ac:dyDescent="0.3">
      <c r="A49" s="85" t="s">
        <v>61</v>
      </c>
      <c r="B49" s="86"/>
      <c r="C49" s="86"/>
      <c r="D49" s="87" t="e">
        <f>IF(E33&lt;90%,B46+E46+H45,B46+E34+H45)</f>
        <v>#DIV/0!</v>
      </c>
      <c r="E49" s="70"/>
      <c r="F49" s="70"/>
      <c r="G49" s="70"/>
      <c r="H49" s="70"/>
      <c r="I49" s="70"/>
      <c r="J49" s="70"/>
      <c r="K49" s="70"/>
      <c r="L49" s="70"/>
      <c r="M49" s="70"/>
      <c r="N49" s="70"/>
      <c r="O49" s="59"/>
      <c r="P49" s="59"/>
      <c r="Q49" s="59"/>
      <c r="R49" s="59"/>
      <c r="S49" s="59"/>
    </row>
    <row r="50" spans="1:19" x14ac:dyDescent="0.25">
      <c r="A50" s="70"/>
      <c r="B50" s="70"/>
      <c r="C50" s="70"/>
      <c r="D50" s="70"/>
      <c r="E50" s="70"/>
      <c r="F50" s="70"/>
      <c r="G50" s="70"/>
      <c r="H50" s="70"/>
      <c r="I50" s="70"/>
      <c r="J50" s="70"/>
      <c r="K50" s="70"/>
      <c r="L50" s="70"/>
      <c r="M50" s="70"/>
      <c r="N50" s="70"/>
      <c r="O50" s="59"/>
      <c r="P50" s="59"/>
      <c r="Q50" s="59"/>
      <c r="R50" s="59"/>
      <c r="S50" s="59"/>
    </row>
    <row r="51" spans="1:19" x14ac:dyDescent="0.25">
      <c r="O51" s="59"/>
      <c r="P51" s="59"/>
      <c r="Q51" s="59"/>
      <c r="R51" s="59"/>
      <c r="S51" s="59"/>
    </row>
  </sheetData>
  <mergeCells count="1">
    <mergeCell ref="A5:M5"/>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0"/>
  <sheetViews>
    <sheetView tabSelected="1" topLeftCell="A17" zoomScaleNormal="100" workbookViewId="0">
      <selection activeCell="I47" sqref="I47"/>
    </sheetView>
  </sheetViews>
  <sheetFormatPr defaultRowHeight="15" x14ac:dyDescent="0.25"/>
  <cols>
    <col min="1" max="1" width="34.28515625" customWidth="1"/>
    <col min="2" max="2" width="13.140625" customWidth="1"/>
    <col min="3" max="3" width="13.28515625" customWidth="1"/>
    <col min="4" max="4" width="17" customWidth="1"/>
    <col min="5" max="6" width="13.42578125" customWidth="1"/>
    <col min="7" max="7" width="11" customWidth="1"/>
    <col min="8" max="8" width="16.140625" customWidth="1"/>
    <col min="9" max="9" width="25.28515625" customWidth="1"/>
    <col min="12" max="12" width="27.7109375" customWidth="1"/>
    <col min="14" max="14" width="41.5703125" customWidth="1"/>
    <col min="15" max="15" width="29.7109375" customWidth="1"/>
  </cols>
  <sheetData>
    <row r="1" spans="1:15" ht="18" x14ac:dyDescent="0.25">
      <c r="A1" s="29" t="s">
        <v>37</v>
      </c>
    </row>
    <row r="2" spans="1:15" x14ac:dyDescent="0.25">
      <c r="A2" s="19" t="s">
        <v>64</v>
      </c>
    </row>
    <row r="3" spans="1:15" x14ac:dyDescent="0.25">
      <c r="A3" s="19"/>
    </row>
    <row r="4" spans="1:15" x14ac:dyDescent="0.25">
      <c r="A4" s="19" t="s">
        <v>53</v>
      </c>
    </row>
    <row r="5" spans="1:15" ht="29.25" customHeight="1" x14ac:dyDescent="0.25">
      <c r="A5" s="103" t="s">
        <v>54</v>
      </c>
      <c r="B5" s="104"/>
      <c r="C5" s="104"/>
      <c r="D5" s="104"/>
      <c r="E5" s="104"/>
      <c r="F5" s="104"/>
      <c r="G5" s="104"/>
      <c r="H5" s="104"/>
      <c r="I5" s="104"/>
      <c r="J5" s="104"/>
      <c r="K5" s="104"/>
      <c r="L5" s="104"/>
    </row>
    <row r="7" spans="1:15" ht="18" x14ac:dyDescent="0.25">
      <c r="A7" s="1" t="s">
        <v>0</v>
      </c>
      <c r="B7" s="18"/>
      <c r="C7" s="3"/>
      <c r="D7" s="1" t="s">
        <v>2</v>
      </c>
      <c r="E7" s="2"/>
      <c r="F7" s="2"/>
      <c r="G7" s="1"/>
      <c r="H7" s="4" t="s">
        <v>3</v>
      </c>
      <c r="I7" s="1"/>
      <c r="J7" s="18"/>
      <c r="K7" s="18"/>
      <c r="L7" s="18"/>
      <c r="M7" s="18"/>
      <c r="N7" s="52" t="s">
        <v>43</v>
      </c>
      <c r="O7" s="53"/>
    </row>
    <row r="8" spans="1:15" ht="15" customHeight="1" x14ac:dyDescent="0.25">
      <c r="A8" s="2" t="s">
        <v>46</v>
      </c>
      <c r="B8" s="2"/>
      <c r="C8" s="25"/>
      <c r="D8" s="2" t="s">
        <v>47</v>
      </c>
      <c r="E8" s="2"/>
      <c r="F8" s="2"/>
      <c r="G8" s="26"/>
      <c r="H8" s="21" t="s">
        <v>49</v>
      </c>
      <c r="I8" s="26"/>
      <c r="J8" s="18"/>
      <c r="K8" s="18"/>
      <c r="L8" s="18"/>
      <c r="M8" s="18"/>
      <c r="N8" s="52" t="s">
        <v>44</v>
      </c>
      <c r="O8" s="53"/>
    </row>
    <row r="9" spans="1:15" ht="18" x14ac:dyDescent="0.25">
      <c r="A9" s="20"/>
      <c r="B9" s="2"/>
      <c r="C9" s="3"/>
      <c r="D9" s="20"/>
      <c r="E9" s="2"/>
      <c r="F9" s="2"/>
      <c r="G9" s="1"/>
      <c r="H9" s="22"/>
      <c r="I9" s="1"/>
      <c r="J9" s="18"/>
      <c r="K9" s="18"/>
      <c r="L9" s="18"/>
      <c r="M9" s="18"/>
      <c r="N9" s="17"/>
      <c r="O9" s="53"/>
    </row>
    <row r="10" spans="1:15" ht="18.75" thickBot="1" x14ac:dyDescent="0.3">
      <c r="A10" s="20" t="s">
        <v>0</v>
      </c>
      <c r="B10" s="2" t="s">
        <v>1</v>
      </c>
      <c r="C10" s="3"/>
      <c r="D10" s="20" t="s">
        <v>2</v>
      </c>
      <c r="E10" s="2" t="s">
        <v>1</v>
      </c>
      <c r="F10" s="20"/>
      <c r="G10" s="1"/>
      <c r="H10" s="22" t="s">
        <v>38</v>
      </c>
      <c r="I10" s="2" t="s">
        <v>1</v>
      </c>
      <c r="J10" s="18"/>
      <c r="K10" s="18" t="s">
        <v>48</v>
      </c>
      <c r="L10" s="18"/>
      <c r="M10" s="18"/>
      <c r="N10" s="17"/>
      <c r="O10" s="53"/>
    </row>
    <row r="11" spans="1:15" ht="15" customHeight="1" thickBot="1" x14ac:dyDescent="0.3">
      <c r="A11" s="30" t="s">
        <v>4</v>
      </c>
      <c r="B11" s="5"/>
      <c r="C11" s="3"/>
      <c r="D11" s="33" t="s">
        <v>5</v>
      </c>
      <c r="E11" s="5"/>
      <c r="F11" s="24"/>
      <c r="G11" s="3">
        <v>1</v>
      </c>
      <c r="H11" s="23"/>
      <c r="I11" s="37"/>
      <c r="J11" s="18"/>
      <c r="K11" s="27" t="s">
        <v>39</v>
      </c>
      <c r="L11" s="45"/>
      <c r="M11" s="18"/>
      <c r="N11" s="7" t="s">
        <v>6</v>
      </c>
      <c r="O11" s="56"/>
    </row>
    <row r="12" spans="1:15" ht="15" customHeight="1" thickBot="1" x14ac:dyDescent="0.3">
      <c r="A12" s="31" t="s">
        <v>9</v>
      </c>
      <c r="B12" s="9"/>
      <c r="C12" s="1"/>
      <c r="D12" s="34" t="s">
        <v>7</v>
      </c>
      <c r="E12" s="9"/>
      <c r="F12" s="24"/>
      <c r="G12" s="3">
        <v>2</v>
      </c>
      <c r="H12" s="38"/>
      <c r="I12" s="102"/>
      <c r="J12" s="18"/>
      <c r="K12" s="18"/>
      <c r="L12" s="18"/>
      <c r="M12" s="18"/>
      <c r="N12" s="10" t="s">
        <v>8</v>
      </c>
      <c r="O12" s="63"/>
    </row>
    <row r="13" spans="1:15" x14ac:dyDescent="0.25">
      <c r="A13" s="31" t="s">
        <v>11</v>
      </c>
      <c r="B13" s="9"/>
      <c r="C13" s="3"/>
      <c r="D13" s="34" t="s">
        <v>10</v>
      </c>
      <c r="E13" s="9"/>
      <c r="F13" s="24"/>
      <c r="G13" s="3">
        <v>3</v>
      </c>
      <c r="H13" s="38"/>
      <c r="I13" s="40"/>
      <c r="J13" s="18"/>
      <c r="K13" s="105"/>
      <c r="L13" s="104"/>
      <c r="M13" s="18"/>
      <c r="N13" s="18"/>
      <c r="O13" s="18"/>
    </row>
    <row r="14" spans="1:15" x14ac:dyDescent="0.25">
      <c r="A14" s="31" t="s">
        <v>13</v>
      </c>
      <c r="B14" s="9"/>
      <c r="C14" s="3"/>
      <c r="D14" s="34" t="s">
        <v>12</v>
      </c>
      <c r="E14" s="9"/>
      <c r="F14" s="24"/>
      <c r="G14" s="3">
        <v>4</v>
      </c>
      <c r="H14" s="38"/>
      <c r="I14" s="40"/>
      <c r="J14" s="18"/>
      <c r="K14" s="106"/>
      <c r="L14" s="106"/>
      <c r="M14" s="18"/>
      <c r="N14" s="18"/>
      <c r="O14" s="18"/>
    </row>
    <row r="15" spans="1:15" x14ac:dyDescent="0.25">
      <c r="A15" s="31" t="s">
        <v>15</v>
      </c>
      <c r="B15" s="9"/>
      <c r="C15" s="3"/>
      <c r="D15" s="34" t="s">
        <v>14</v>
      </c>
      <c r="E15" s="9"/>
      <c r="F15" s="24"/>
      <c r="G15" s="3">
        <v>5</v>
      </c>
      <c r="H15" s="38"/>
      <c r="I15" s="40"/>
      <c r="J15" s="18"/>
      <c r="K15" s="67"/>
      <c r="L15" s="25"/>
      <c r="M15" s="18"/>
      <c r="N15" s="18"/>
      <c r="O15" s="18"/>
    </row>
    <row r="16" spans="1:15" x14ac:dyDescent="0.25">
      <c r="A16" s="31" t="s">
        <v>17</v>
      </c>
      <c r="B16" s="9"/>
      <c r="C16" s="3"/>
      <c r="D16" s="34" t="s">
        <v>16</v>
      </c>
      <c r="E16" s="9"/>
      <c r="F16" s="24"/>
      <c r="G16" s="3">
        <v>6</v>
      </c>
      <c r="H16" s="38"/>
      <c r="I16" s="40"/>
      <c r="J16" s="18"/>
      <c r="K16" s="18"/>
      <c r="L16" s="18"/>
      <c r="M16" s="18"/>
      <c r="N16" s="18"/>
      <c r="O16" s="18"/>
    </row>
    <row r="17" spans="1:15" x14ac:dyDescent="0.25">
      <c r="A17" s="31" t="s">
        <v>19</v>
      </c>
      <c r="B17" s="9"/>
      <c r="C17" s="3"/>
      <c r="D17" s="34" t="s">
        <v>18</v>
      </c>
      <c r="E17" s="9"/>
      <c r="F17" s="24"/>
      <c r="G17" s="3">
        <v>7</v>
      </c>
      <c r="H17" s="38"/>
      <c r="I17" s="40"/>
      <c r="J17" s="18"/>
      <c r="K17" s="18"/>
      <c r="L17" s="18"/>
      <c r="M17" s="18"/>
      <c r="N17" s="18"/>
      <c r="O17" s="18"/>
    </row>
    <row r="18" spans="1:15" x14ac:dyDescent="0.25">
      <c r="A18" s="31" t="s">
        <v>21</v>
      </c>
      <c r="B18" s="9"/>
      <c r="C18" s="3"/>
      <c r="D18" s="34" t="s">
        <v>20</v>
      </c>
      <c r="E18" s="9"/>
      <c r="F18" s="24"/>
      <c r="G18" s="3">
        <v>8</v>
      </c>
      <c r="H18" s="38"/>
      <c r="I18" s="40"/>
      <c r="J18" s="18"/>
      <c r="K18" s="18"/>
      <c r="L18" s="18"/>
      <c r="M18" s="18"/>
      <c r="N18" s="18"/>
      <c r="O18" s="18"/>
    </row>
    <row r="19" spans="1:15" x14ac:dyDescent="0.25">
      <c r="A19" s="31" t="s">
        <v>23</v>
      </c>
      <c r="B19" s="9"/>
      <c r="C19" s="3"/>
      <c r="D19" s="34" t="s">
        <v>22</v>
      </c>
      <c r="E19" s="9"/>
      <c r="F19" s="24"/>
      <c r="G19" s="3">
        <v>9</v>
      </c>
      <c r="H19" s="38"/>
      <c r="I19" s="40"/>
      <c r="J19" s="18"/>
      <c r="K19" s="18"/>
      <c r="L19" s="18"/>
      <c r="M19" s="18"/>
      <c r="N19" s="18"/>
      <c r="O19" s="18"/>
    </row>
    <row r="20" spans="1:15" x14ac:dyDescent="0.25">
      <c r="A20" s="31" t="s">
        <v>25</v>
      </c>
      <c r="B20" s="9"/>
      <c r="C20" s="3"/>
      <c r="D20" s="34" t="s">
        <v>24</v>
      </c>
      <c r="E20" s="9"/>
      <c r="F20" s="24"/>
      <c r="G20" s="3">
        <v>10</v>
      </c>
      <c r="H20" s="38"/>
      <c r="I20" s="40"/>
      <c r="J20" s="18"/>
      <c r="K20" s="18"/>
      <c r="L20" s="18"/>
      <c r="M20" s="18"/>
      <c r="N20" s="18"/>
      <c r="O20" s="18"/>
    </row>
    <row r="21" spans="1:15" x14ac:dyDescent="0.25">
      <c r="A21" s="31" t="s">
        <v>27</v>
      </c>
      <c r="B21" s="9"/>
      <c r="C21" s="3"/>
      <c r="D21" s="34" t="s">
        <v>26</v>
      </c>
      <c r="E21" s="9"/>
      <c r="F21" s="24"/>
      <c r="G21" s="3">
        <v>11</v>
      </c>
      <c r="H21" s="38"/>
      <c r="I21" s="40"/>
      <c r="J21" s="18"/>
      <c r="K21" s="18"/>
      <c r="L21" s="18"/>
      <c r="M21" s="18"/>
      <c r="N21" s="18"/>
      <c r="O21" s="18"/>
    </row>
    <row r="22" spans="1:15" ht="15.75" thickBot="1" x14ac:dyDescent="0.3">
      <c r="A22" s="32" t="s">
        <v>29</v>
      </c>
      <c r="B22" s="13"/>
      <c r="C22" s="3"/>
      <c r="D22" s="34" t="s">
        <v>28</v>
      </c>
      <c r="E22" s="9"/>
      <c r="F22" s="24"/>
      <c r="G22" s="3">
        <v>12</v>
      </c>
      <c r="H22" s="38"/>
      <c r="I22" s="40"/>
      <c r="J22" s="18"/>
      <c r="K22" s="18"/>
      <c r="L22" s="18"/>
      <c r="M22" s="18"/>
      <c r="N22" s="18"/>
      <c r="O22" s="18"/>
    </row>
    <row r="23" spans="1:15" x14ac:dyDescent="0.25">
      <c r="A23" s="21"/>
      <c r="B23" s="24"/>
      <c r="C23" s="3"/>
      <c r="D23" s="34" t="s">
        <v>30</v>
      </c>
      <c r="E23" s="9"/>
      <c r="F23" s="24"/>
      <c r="G23" s="3">
        <v>13</v>
      </c>
      <c r="H23" s="38"/>
      <c r="I23" s="40"/>
      <c r="J23" s="18"/>
      <c r="K23" s="18"/>
      <c r="L23" s="18"/>
      <c r="M23" s="18"/>
      <c r="N23" s="18"/>
      <c r="O23" s="18"/>
    </row>
    <row r="24" spans="1:15" ht="15.75" x14ac:dyDescent="0.25">
      <c r="A24" s="14"/>
      <c r="B24" s="3"/>
      <c r="C24" s="3"/>
      <c r="D24" s="34" t="s">
        <v>31</v>
      </c>
      <c r="E24" s="9"/>
      <c r="F24" s="24"/>
      <c r="G24" s="3">
        <v>14</v>
      </c>
      <c r="H24" s="38"/>
      <c r="I24" s="40"/>
      <c r="J24" s="18"/>
      <c r="K24" s="18"/>
      <c r="L24" s="18"/>
      <c r="M24" s="18"/>
      <c r="N24" s="18"/>
      <c r="O24" s="18"/>
    </row>
    <row r="25" spans="1:15" ht="15.75" thickBot="1" x14ac:dyDescent="0.3">
      <c r="A25" s="3"/>
      <c r="B25" s="3"/>
      <c r="C25" s="3"/>
      <c r="D25" s="35" t="s">
        <v>32</v>
      </c>
      <c r="E25" s="13"/>
      <c r="F25" s="24"/>
      <c r="G25" s="3">
        <v>15</v>
      </c>
      <c r="H25" s="38"/>
      <c r="I25" s="40"/>
      <c r="J25" s="18"/>
      <c r="K25" s="18"/>
      <c r="L25" s="18"/>
      <c r="M25" s="18"/>
      <c r="N25" s="18"/>
      <c r="O25" s="18"/>
    </row>
    <row r="26" spans="1:15" x14ac:dyDescent="0.25">
      <c r="A26" s="3"/>
      <c r="B26" s="3"/>
      <c r="C26" s="3"/>
      <c r="D26" s="18"/>
      <c r="E26" s="18"/>
      <c r="F26" s="24"/>
      <c r="G26" s="3">
        <v>16</v>
      </c>
      <c r="H26" s="38"/>
      <c r="I26" s="40"/>
      <c r="J26" s="18"/>
      <c r="K26" s="18"/>
      <c r="L26" s="18"/>
      <c r="M26" s="18"/>
      <c r="N26" s="18"/>
      <c r="O26" s="18"/>
    </row>
    <row r="27" spans="1:15" x14ac:dyDescent="0.25">
      <c r="A27" s="3"/>
      <c r="B27" s="3"/>
      <c r="C27" s="3"/>
      <c r="D27" s="3"/>
      <c r="E27" s="3"/>
      <c r="F27" s="3"/>
      <c r="G27" s="3">
        <v>17</v>
      </c>
      <c r="H27" s="38"/>
      <c r="I27" s="40"/>
      <c r="J27" s="18"/>
      <c r="K27" s="18"/>
      <c r="L27" s="18"/>
      <c r="M27" s="18"/>
      <c r="N27" s="18"/>
      <c r="O27" s="18"/>
    </row>
    <row r="28" spans="1:15" x14ac:dyDescent="0.25">
      <c r="A28" s="3"/>
      <c r="B28" s="3"/>
      <c r="C28" s="3"/>
      <c r="D28" s="3"/>
      <c r="E28" s="3"/>
      <c r="F28" s="3"/>
      <c r="G28" s="3">
        <v>18</v>
      </c>
      <c r="H28" s="41"/>
      <c r="I28" s="40"/>
      <c r="J28" s="18"/>
      <c r="K28" s="18"/>
      <c r="L28" s="18"/>
      <c r="M28" s="18"/>
      <c r="N28" s="18"/>
      <c r="O28" s="18"/>
    </row>
    <row r="29" spans="1:15" x14ac:dyDescent="0.25">
      <c r="A29" s="3"/>
      <c r="B29" s="3"/>
      <c r="C29" s="3"/>
      <c r="D29" s="3"/>
      <c r="E29" s="3"/>
      <c r="F29" s="3"/>
      <c r="G29" s="3">
        <v>19</v>
      </c>
      <c r="H29" s="41"/>
      <c r="I29" s="40"/>
      <c r="J29" s="18"/>
      <c r="K29" s="18"/>
      <c r="L29" s="18"/>
      <c r="M29" s="18"/>
      <c r="N29" s="18"/>
      <c r="O29" s="18"/>
    </row>
    <row r="30" spans="1:15" x14ac:dyDescent="0.25">
      <c r="A30" s="18"/>
      <c r="B30" s="18"/>
      <c r="C30" s="3"/>
      <c r="D30" s="3"/>
      <c r="E30" s="3"/>
      <c r="F30" s="3"/>
      <c r="G30" s="3">
        <v>20</v>
      </c>
      <c r="H30" s="41"/>
      <c r="I30" s="40"/>
      <c r="J30" s="18"/>
      <c r="K30" s="18"/>
      <c r="L30" s="18"/>
      <c r="M30" s="18"/>
      <c r="N30" s="18"/>
      <c r="O30" s="18"/>
    </row>
    <row r="31" spans="1:15" x14ac:dyDescent="0.25">
      <c r="A31" s="18"/>
      <c r="B31" s="18"/>
      <c r="C31" s="3"/>
      <c r="D31" s="3"/>
      <c r="E31" s="3"/>
      <c r="F31" s="3"/>
      <c r="G31" s="3">
        <v>21</v>
      </c>
      <c r="H31" s="41"/>
      <c r="I31" s="40"/>
      <c r="J31" s="18"/>
      <c r="K31" s="18"/>
      <c r="L31" s="18"/>
      <c r="M31" s="18"/>
      <c r="N31" s="18"/>
      <c r="O31" s="18"/>
    </row>
    <row r="32" spans="1:15" ht="18.75" thickBot="1" x14ac:dyDescent="0.3">
      <c r="A32" s="1" t="s">
        <v>45</v>
      </c>
      <c r="B32" s="3"/>
      <c r="C32" s="3"/>
      <c r="D32" s="100" t="s">
        <v>78</v>
      </c>
      <c r="E32" s="3"/>
      <c r="F32" s="3"/>
      <c r="G32" s="3">
        <v>22</v>
      </c>
      <c r="H32" s="41"/>
      <c r="I32" s="40"/>
      <c r="J32" s="18"/>
      <c r="K32" s="18"/>
      <c r="L32" s="18"/>
      <c r="M32" s="18"/>
      <c r="N32" s="18"/>
      <c r="O32" s="18"/>
    </row>
    <row r="33" spans="1:15" ht="15.75" thickBot="1" x14ac:dyDescent="0.3">
      <c r="A33" s="28" t="s">
        <v>33</v>
      </c>
      <c r="B33" s="3" t="s">
        <v>1</v>
      </c>
      <c r="C33" s="3"/>
      <c r="D33" s="54" t="s">
        <v>76</v>
      </c>
      <c r="E33" s="101" t="e">
        <f>$E$11/SUM($E$11:$E$25)</f>
        <v>#DIV/0!</v>
      </c>
      <c r="F33" s="3"/>
      <c r="G33" s="3">
        <v>23</v>
      </c>
      <c r="H33" s="42"/>
      <c r="I33" s="40"/>
      <c r="J33" s="18"/>
      <c r="K33" s="18"/>
      <c r="L33" s="18"/>
      <c r="M33" s="18"/>
      <c r="N33" s="18"/>
      <c r="O33" s="18"/>
    </row>
    <row r="34" spans="1:15" ht="18.75" thickBot="1" x14ac:dyDescent="0.3">
      <c r="A34" s="98" t="s">
        <v>36</v>
      </c>
      <c r="B34" s="99"/>
      <c r="C34" s="1"/>
      <c r="D34" s="47" t="s">
        <v>77</v>
      </c>
      <c r="E34" s="49">
        <f>B34*0.08</f>
        <v>0</v>
      </c>
      <c r="F34" s="1"/>
      <c r="G34" s="3">
        <v>24</v>
      </c>
      <c r="H34" s="41"/>
      <c r="I34" s="40"/>
      <c r="J34" s="18"/>
      <c r="K34" s="18"/>
      <c r="L34" s="18"/>
      <c r="M34" s="18"/>
      <c r="N34" s="18"/>
      <c r="O34" s="18"/>
    </row>
    <row r="35" spans="1:15" x14ac:dyDescent="0.25">
      <c r="A35" s="18"/>
      <c r="B35" s="18"/>
      <c r="C35" s="18"/>
      <c r="D35" s="18"/>
      <c r="E35" s="18"/>
      <c r="F35" s="18"/>
      <c r="G35" s="3">
        <v>25</v>
      </c>
      <c r="H35" s="38"/>
      <c r="I35" s="40"/>
      <c r="J35" s="18"/>
      <c r="K35" s="18"/>
      <c r="L35" s="18"/>
      <c r="M35" s="18"/>
      <c r="N35" s="18"/>
      <c r="O35" s="18"/>
    </row>
    <row r="36" spans="1:15" x14ac:dyDescent="0.25">
      <c r="A36" s="18"/>
      <c r="B36" s="18"/>
      <c r="C36" s="18"/>
      <c r="D36" s="18"/>
      <c r="E36" s="18"/>
      <c r="F36" s="18"/>
      <c r="G36" s="3">
        <v>26</v>
      </c>
      <c r="H36" s="38"/>
      <c r="I36" s="40"/>
      <c r="J36" s="18"/>
      <c r="K36" s="18"/>
      <c r="L36" s="18"/>
      <c r="M36" s="18"/>
      <c r="N36" s="18"/>
      <c r="O36" s="18"/>
    </row>
    <row r="37" spans="1:15" x14ac:dyDescent="0.25">
      <c r="A37" s="18"/>
      <c r="B37" s="18"/>
      <c r="C37" s="18"/>
      <c r="D37" s="18"/>
      <c r="E37" s="18"/>
      <c r="F37" s="18"/>
      <c r="G37" s="3">
        <v>27</v>
      </c>
      <c r="H37" s="38"/>
      <c r="I37" s="40"/>
      <c r="J37" s="18"/>
      <c r="K37" s="18"/>
      <c r="L37" s="18"/>
      <c r="M37" s="18"/>
      <c r="N37" s="18"/>
      <c r="O37" s="18"/>
    </row>
    <row r="38" spans="1:15" x14ac:dyDescent="0.25">
      <c r="A38" s="18"/>
      <c r="B38" s="18"/>
      <c r="C38" s="18"/>
      <c r="D38" s="18"/>
      <c r="E38" s="18"/>
      <c r="F38" s="18"/>
      <c r="G38" s="3">
        <v>28</v>
      </c>
      <c r="H38" s="38"/>
      <c r="I38" s="40"/>
      <c r="J38" s="18"/>
      <c r="K38" s="18"/>
      <c r="L38" s="18"/>
      <c r="M38" s="18"/>
      <c r="N38" s="18"/>
      <c r="O38" s="18"/>
    </row>
    <row r="39" spans="1:15" x14ac:dyDescent="0.25">
      <c r="A39" s="18"/>
      <c r="B39" s="18"/>
      <c r="C39" s="18"/>
      <c r="D39" s="18"/>
      <c r="E39" s="18"/>
      <c r="F39" s="18"/>
      <c r="G39" s="3">
        <v>29</v>
      </c>
      <c r="H39" s="38"/>
      <c r="I39" s="40"/>
      <c r="J39" s="18"/>
      <c r="K39" s="18"/>
      <c r="L39" s="18"/>
      <c r="M39" s="18"/>
      <c r="N39" s="18"/>
      <c r="O39" s="18"/>
    </row>
    <row r="40" spans="1:15" ht="15.75" thickBot="1" x14ac:dyDescent="0.3">
      <c r="A40" s="18"/>
      <c r="B40" s="18"/>
      <c r="C40" s="18"/>
      <c r="D40" s="18"/>
      <c r="E40" s="18"/>
      <c r="F40" s="18"/>
      <c r="G40" s="3">
        <v>30</v>
      </c>
      <c r="H40" s="43"/>
      <c r="I40" s="44"/>
      <c r="J40" s="18"/>
      <c r="K40" s="18"/>
      <c r="L40" s="18"/>
      <c r="M40" s="18"/>
      <c r="N40" s="18"/>
      <c r="O40" s="18"/>
    </row>
    <row r="41" spans="1:15" x14ac:dyDescent="0.25">
      <c r="A41" s="57"/>
      <c r="B41" s="57"/>
      <c r="C41" s="57"/>
      <c r="D41" s="57"/>
      <c r="E41" s="57"/>
      <c r="F41" s="57"/>
      <c r="G41" s="57"/>
      <c r="H41" s="57"/>
      <c r="I41" s="57"/>
      <c r="J41" s="57"/>
      <c r="K41" s="57"/>
      <c r="L41" s="57"/>
      <c r="M41" s="88"/>
      <c r="N41" s="88"/>
      <c r="O41" s="88"/>
    </row>
    <row r="42" spans="1:15" ht="18" x14ac:dyDescent="0.25">
      <c r="A42" s="58"/>
      <c r="B42" s="57"/>
      <c r="C42" s="57"/>
      <c r="D42" s="58"/>
      <c r="E42" s="57"/>
      <c r="F42" s="57"/>
      <c r="G42" s="57"/>
      <c r="H42" s="58"/>
      <c r="I42" s="58"/>
      <c r="J42" s="57"/>
      <c r="K42" s="57"/>
      <c r="L42" s="57"/>
      <c r="M42" s="88"/>
      <c r="N42" s="88"/>
      <c r="O42" s="88"/>
    </row>
    <row r="43" spans="1:15" ht="18" x14ac:dyDescent="0.25">
      <c r="A43" s="68" t="s">
        <v>55</v>
      </c>
      <c r="B43" s="69"/>
      <c r="C43" s="69"/>
      <c r="D43" s="68" t="s">
        <v>56</v>
      </c>
      <c r="E43" s="69"/>
      <c r="F43" s="69"/>
      <c r="G43" s="70"/>
      <c r="H43" s="68" t="s">
        <v>57</v>
      </c>
      <c r="I43" s="68"/>
      <c r="J43" s="70"/>
      <c r="K43" s="70"/>
      <c r="L43" s="70"/>
      <c r="M43" s="69"/>
      <c r="N43" s="69"/>
      <c r="O43" s="69"/>
    </row>
    <row r="44" spans="1:15" ht="15.75" thickBot="1" x14ac:dyDescent="0.3">
      <c r="A44" s="71"/>
      <c r="B44" s="72" t="s">
        <v>1</v>
      </c>
      <c r="C44" s="73"/>
      <c r="D44" s="71"/>
      <c r="E44" s="72" t="s">
        <v>1</v>
      </c>
      <c r="F44" s="73"/>
      <c r="G44" s="74"/>
      <c r="H44" s="71"/>
      <c r="I44" s="72" t="s">
        <v>1</v>
      </c>
      <c r="J44" s="70"/>
      <c r="K44" s="70"/>
      <c r="L44" s="70"/>
      <c r="M44" s="69"/>
      <c r="N44" s="69"/>
      <c r="O44" s="69"/>
    </row>
    <row r="45" spans="1:15" x14ac:dyDescent="0.25">
      <c r="A45" s="75" t="s">
        <v>58</v>
      </c>
      <c r="B45" s="76" t="e">
        <f>SUMSQ(B11:B22)/SUM(B11:B22)^2</f>
        <v>#DIV/0!</v>
      </c>
      <c r="C45" s="71"/>
      <c r="D45" s="75" t="s">
        <v>58</v>
      </c>
      <c r="E45" s="76" t="e">
        <f>SUMSQ(E11:E25)/SUM(E11:E25)^2</f>
        <v>#DIV/0!</v>
      </c>
      <c r="F45" s="71"/>
      <c r="G45" s="77"/>
      <c r="H45" s="75" t="s">
        <v>58</v>
      </c>
      <c r="I45" s="78" t="e">
        <f>SUMSQ(I11:I40)/SUM(I11:I40)^2</f>
        <v>#DIV/0!</v>
      </c>
      <c r="J45" s="70"/>
      <c r="K45" s="70"/>
      <c r="L45" s="70"/>
      <c r="M45" s="69"/>
      <c r="N45" s="69"/>
      <c r="O45" s="69"/>
    </row>
    <row r="46" spans="1:15" ht="15.75" thickBot="1" x14ac:dyDescent="0.3">
      <c r="A46" s="79" t="s">
        <v>59</v>
      </c>
      <c r="B46" s="80" t="e">
        <f>8*(1-EXP(-5*B45^1.5))*B34/100</f>
        <v>#DIV/0!</v>
      </c>
      <c r="C46" s="71"/>
      <c r="D46" s="79" t="s">
        <v>59</v>
      </c>
      <c r="E46" s="80" t="e">
        <f>8*(1-EXP(-2*E45^1.7))/100*B34</f>
        <v>#DIV/0!</v>
      </c>
      <c r="F46" s="71"/>
      <c r="G46" s="81"/>
      <c r="H46" s="82" t="s">
        <v>60</v>
      </c>
      <c r="I46" s="83" t="e">
        <f>I45/L11*SUM(I11:I40)</f>
        <v>#DIV/0!</v>
      </c>
      <c r="J46" s="70"/>
      <c r="K46" s="70"/>
      <c r="L46" s="70"/>
      <c r="M46" s="69"/>
      <c r="N46" s="69"/>
      <c r="O46" s="69"/>
    </row>
    <row r="47" spans="1:15" ht="15.75" thickBot="1" x14ac:dyDescent="0.3">
      <c r="A47" s="69"/>
      <c r="B47" s="69"/>
      <c r="C47" s="69"/>
      <c r="D47" s="69"/>
      <c r="E47" s="69"/>
      <c r="F47" s="69"/>
      <c r="G47" s="70"/>
      <c r="H47" s="79" t="s">
        <v>59</v>
      </c>
      <c r="I47" s="84" t="e">
        <f>9*(1-EXP(-18*I46))*B34/100</f>
        <v>#DIV/0!</v>
      </c>
      <c r="J47" s="70"/>
      <c r="K47" s="70"/>
      <c r="L47" s="70"/>
      <c r="M47" s="69"/>
      <c r="N47" s="69"/>
      <c r="O47" s="69"/>
    </row>
    <row r="48" spans="1:15" ht="15.75" customHeight="1" thickBot="1" x14ac:dyDescent="0.3">
      <c r="A48" s="69"/>
      <c r="B48" s="69"/>
      <c r="C48" s="69"/>
      <c r="D48" s="69"/>
      <c r="E48" s="69"/>
      <c r="F48" s="69"/>
      <c r="G48" s="70"/>
      <c r="H48" s="70"/>
      <c r="I48" s="70"/>
      <c r="J48" s="70"/>
      <c r="K48" s="70"/>
      <c r="L48" s="70"/>
      <c r="M48" s="69"/>
      <c r="N48" s="69"/>
      <c r="O48" s="69"/>
    </row>
    <row r="49" spans="1:15" ht="29.25" customHeight="1" thickBot="1" x14ac:dyDescent="0.3">
      <c r="A49" s="85" t="s">
        <v>61</v>
      </c>
      <c r="B49" s="86"/>
      <c r="C49" s="86"/>
      <c r="D49" s="87" t="e">
        <f>IF(E33&lt;90%,B46+E46+I47,B46+E34+I47)</f>
        <v>#DIV/0!</v>
      </c>
      <c r="E49" s="70"/>
      <c r="F49" s="70"/>
      <c r="G49" s="70"/>
      <c r="H49" s="70"/>
      <c r="I49" s="70"/>
      <c r="J49" s="70"/>
      <c r="K49" s="70"/>
      <c r="L49" s="70"/>
      <c r="M49" s="69"/>
      <c r="N49" s="69"/>
      <c r="O49" s="69"/>
    </row>
    <row r="50" spans="1:15" x14ac:dyDescent="0.25">
      <c r="A50" s="70"/>
      <c r="B50" s="70"/>
      <c r="C50" s="70"/>
      <c r="D50" s="70"/>
      <c r="E50" s="70"/>
      <c r="F50" s="70"/>
      <c r="G50" s="70"/>
      <c r="H50" s="70"/>
      <c r="I50" s="70"/>
      <c r="J50" s="70"/>
      <c r="K50" s="70"/>
      <c r="L50" s="70"/>
      <c r="M50" s="69"/>
      <c r="N50" s="69"/>
      <c r="O50" s="69"/>
    </row>
  </sheetData>
  <mergeCells count="2">
    <mergeCell ref="A5:L5"/>
    <mergeCell ref="K13:L14"/>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Instruktion</vt:lpstr>
      <vt:lpstr>Koncentrationsrisker - IRK</vt:lpstr>
      <vt:lpstr>Koncentrationsrisker - Schablon</vt:lpstr>
    </vt:vector>
  </TitlesOfParts>
  <Company>Finansinspektionen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Frentz</dc:creator>
  <cp:lastModifiedBy>Tobias Apler</cp:lastModifiedBy>
  <cp:lastPrinted>2015-01-09T12:05:25Z</cp:lastPrinted>
  <dcterms:created xsi:type="dcterms:W3CDTF">2015-01-09T08:41:18Z</dcterms:created>
  <dcterms:modified xsi:type="dcterms:W3CDTF">2024-04-17T15:00:03Z</dcterms:modified>
</cp:coreProperties>
</file>